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i\Documents\soccer\image\"/>
    </mc:Choice>
  </mc:AlternateContent>
  <xr:revisionPtr revIDLastSave="0" documentId="8_{092DC692-A28F-4DCF-A2CA-94FAD584D28F}" xr6:coauthVersionLast="34" xr6:coauthVersionMax="34" xr10:uidLastSave="{00000000-0000-0000-0000-000000000000}"/>
  <bookViews>
    <workbookView xWindow="0" yWindow="0" windowWidth="14550" windowHeight="9840" activeTab="3" xr2:uid="{00000000-000D-0000-FFFF-FFFF00000000}"/>
  </bookViews>
  <sheets>
    <sheet name="ブロック表" sheetId="2" r:id="rId1"/>
    <sheet name="１日目組合せ" sheetId="3" r:id="rId2"/>
    <sheet name="１日目リーグ戦" sheetId="5" r:id="rId3"/>
    <sheet name="２日目トーナメント" sheetId="6" r:id="rId4"/>
    <sheet name="配置" sheetId="9" r:id="rId5"/>
  </sheets>
  <definedNames>
    <definedName name="_xlnm._FilterDatabase" localSheetId="2" hidden="1">'１日目リーグ戦'!$F$24:$H$24</definedName>
    <definedName name="_xlnm.Print_Area" localSheetId="2">'１日目リーグ戦'!$A$1:$S$86</definedName>
    <definedName name="_xlnm.Print_Area" localSheetId="1">'１日目組合せ'!$A$1:$N$27</definedName>
    <definedName name="_xlnm.Print_Area" localSheetId="3">'２日目トーナメント'!$A$1:$BI$67</definedName>
    <definedName name="_xlnm.Print_Area" localSheetId="0">ブロック表!$A$1:$N$23</definedName>
    <definedName name="_xlnm.Print_Area" localSheetId="4">配置!$A$1:$N$42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3" i="5" l="1"/>
  <c r="I81" i="5"/>
  <c r="I85" i="5"/>
  <c r="N81" i="5" s="1"/>
  <c r="C85" i="5"/>
  <c r="N83" i="5" s="1"/>
  <c r="C83" i="5"/>
  <c r="C81" i="5"/>
  <c r="I65" i="5"/>
  <c r="N61" i="5" s="1"/>
  <c r="I63" i="5"/>
  <c r="N65" i="5" s="1"/>
  <c r="I61" i="5"/>
  <c r="R63" i="5" s="1"/>
  <c r="C65" i="5"/>
  <c r="N63" i="5" s="1"/>
  <c r="C63" i="5"/>
  <c r="R61" i="5" s="1"/>
  <c r="C61" i="5"/>
  <c r="R65" i="5" s="1"/>
  <c r="I41" i="5"/>
  <c r="N37" i="5" s="1"/>
  <c r="I39" i="5"/>
  <c r="N41" i="5" s="1"/>
  <c r="I37" i="5"/>
  <c r="R39" i="5" s="1"/>
  <c r="C41" i="5"/>
  <c r="N39" i="5" s="1"/>
  <c r="C39" i="5"/>
  <c r="R37" i="5" s="1"/>
  <c r="C37" i="5"/>
  <c r="R41" i="5" s="1"/>
  <c r="I21" i="5"/>
  <c r="I19" i="5"/>
  <c r="I17" i="5"/>
  <c r="C21" i="5"/>
  <c r="C19" i="5"/>
  <c r="C17" i="5"/>
  <c r="AF60" i="6"/>
  <c r="C6" i="3" l="1"/>
  <c r="Y31" i="6" l="1"/>
  <c r="S31" i="6"/>
  <c r="BC33" i="6"/>
  <c r="AW33" i="6"/>
  <c r="BC31" i="6"/>
  <c r="AW31" i="6"/>
  <c r="R17" i="5" l="1"/>
  <c r="R81" i="5"/>
  <c r="N21" i="5"/>
  <c r="N19" i="5"/>
  <c r="N17" i="5"/>
  <c r="B17" i="6" s="1"/>
  <c r="H30" i="6" s="1"/>
  <c r="AX17" i="6"/>
  <c r="AC17" i="6"/>
  <c r="BB17" i="6"/>
  <c r="N85" i="5"/>
  <c r="BH17" i="6" s="1"/>
  <c r="L17" i="6"/>
  <c r="H51" i="6"/>
  <c r="H49" i="6"/>
  <c r="BB51" i="6"/>
  <c r="AG51" i="6"/>
  <c r="AX51" i="6"/>
  <c r="I18" i="3"/>
  <c r="B18" i="3"/>
  <c r="I5" i="3"/>
  <c r="B46" i="5"/>
  <c r="B60" i="6"/>
  <c r="AF26" i="6"/>
  <c r="B26" i="6"/>
  <c r="B13" i="5"/>
  <c r="B9" i="5"/>
  <c r="I6" i="5" s="1"/>
  <c r="R19" i="5"/>
  <c r="W51" i="6" s="1"/>
  <c r="B28" i="5"/>
  <c r="B35" i="5"/>
  <c r="I32" i="5" s="1"/>
  <c r="AC51" i="6"/>
  <c r="O63" i="6" s="1"/>
  <c r="B52" i="5"/>
  <c r="B57" i="5"/>
  <c r="B72" i="5"/>
  <c r="B78" i="5"/>
  <c r="R51" i="6"/>
  <c r="BE63" i="6" s="1"/>
  <c r="B34" i="5"/>
  <c r="F32" i="5" s="1"/>
  <c r="B27" i="5"/>
  <c r="C26" i="5" s="1"/>
  <c r="H17" i="6"/>
  <c r="AA29" i="6" s="1"/>
  <c r="B7" i="5"/>
  <c r="B14" i="5"/>
  <c r="F12" i="5" s="1"/>
  <c r="W17" i="6"/>
  <c r="H29" i="6" s="1"/>
  <c r="B29" i="5"/>
  <c r="I26" i="5" s="1"/>
  <c r="B33" i="5"/>
  <c r="B8" i="5"/>
  <c r="F6" i="5" s="1"/>
  <c r="B15" i="5"/>
  <c r="I12" i="5" s="1"/>
  <c r="B51" i="6"/>
  <c r="H64" i="6" s="1"/>
  <c r="B51" i="5"/>
  <c r="B59" i="5"/>
  <c r="B71" i="5"/>
  <c r="R83" i="5"/>
  <c r="AM51" i="6"/>
  <c r="BE62" i="6" s="1"/>
  <c r="B79" i="5"/>
  <c r="AM17" i="6"/>
  <c r="B77" i="5"/>
  <c r="R85" i="5"/>
  <c r="BH51" i="6" s="1"/>
  <c r="B73" i="5"/>
  <c r="R17" i="6"/>
  <c r="AS30" i="6" s="1"/>
  <c r="B53" i="5"/>
  <c r="B58" i="5"/>
  <c r="F56" i="5" s="1"/>
  <c r="B75" i="5"/>
  <c r="B69" i="5"/>
  <c r="B68" i="5"/>
  <c r="B55" i="5"/>
  <c r="B49" i="5"/>
  <c r="B48" i="5"/>
  <c r="B31" i="5"/>
  <c r="B25" i="5"/>
  <c r="B24" i="5"/>
  <c r="P79" i="5"/>
  <c r="Q79" i="5"/>
  <c r="R79" i="5" s="1"/>
  <c r="L79" i="5"/>
  <c r="M79" i="5"/>
  <c r="N79" i="5"/>
  <c r="P78" i="5"/>
  <c r="Q78" i="5"/>
  <c r="L78" i="5"/>
  <c r="M78" i="5"/>
  <c r="N78" i="5"/>
  <c r="P77" i="5"/>
  <c r="Q77" i="5"/>
  <c r="L77" i="5"/>
  <c r="M77" i="5"/>
  <c r="N77" i="5"/>
  <c r="P73" i="5"/>
  <c r="Q73" i="5"/>
  <c r="L73" i="5"/>
  <c r="M73" i="5"/>
  <c r="N73" i="5"/>
  <c r="P72" i="5"/>
  <c r="Q72" i="5"/>
  <c r="L72" i="5"/>
  <c r="M72" i="5"/>
  <c r="N72" i="5"/>
  <c r="P71" i="5"/>
  <c r="Q71" i="5"/>
  <c r="L71" i="5"/>
  <c r="M71" i="5"/>
  <c r="N71" i="5"/>
  <c r="P59" i="5"/>
  <c r="Q59" i="5"/>
  <c r="L59" i="5"/>
  <c r="M59" i="5"/>
  <c r="N59" i="5"/>
  <c r="P58" i="5"/>
  <c r="R58" i="5" s="1"/>
  <c r="Q58" i="5"/>
  <c r="L58" i="5"/>
  <c r="M58" i="5"/>
  <c r="N58" i="5"/>
  <c r="P57" i="5"/>
  <c r="Q57" i="5"/>
  <c r="L57" i="5"/>
  <c r="M57" i="5"/>
  <c r="N57" i="5"/>
  <c r="P53" i="5"/>
  <c r="Q53" i="5"/>
  <c r="R53" i="5" s="1"/>
  <c r="L53" i="5"/>
  <c r="M53" i="5"/>
  <c r="N53" i="5"/>
  <c r="P52" i="5"/>
  <c r="Q52" i="5"/>
  <c r="R52" i="5" s="1"/>
  <c r="L52" i="5"/>
  <c r="M52" i="5"/>
  <c r="N52" i="5"/>
  <c r="P51" i="5"/>
  <c r="Q51" i="5"/>
  <c r="L51" i="5"/>
  <c r="M51" i="5"/>
  <c r="N51" i="5"/>
  <c r="P35" i="5"/>
  <c r="Q35" i="5"/>
  <c r="L35" i="5"/>
  <c r="M35" i="5"/>
  <c r="N35" i="5"/>
  <c r="P34" i="5"/>
  <c r="Q34" i="5"/>
  <c r="L34" i="5"/>
  <c r="M34" i="5"/>
  <c r="N34" i="5"/>
  <c r="P33" i="5"/>
  <c r="Q33" i="5"/>
  <c r="L33" i="5"/>
  <c r="M33" i="5"/>
  <c r="N33" i="5"/>
  <c r="P29" i="5"/>
  <c r="R29" i="5" s="1"/>
  <c r="Q29" i="5"/>
  <c r="L29" i="5"/>
  <c r="M29" i="5"/>
  <c r="N29" i="5"/>
  <c r="P28" i="5"/>
  <c r="Q28" i="5"/>
  <c r="L28" i="5"/>
  <c r="M28" i="5"/>
  <c r="N28" i="5"/>
  <c r="P27" i="5"/>
  <c r="Q27" i="5"/>
  <c r="L27" i="5"/>
  <c r="M27" i="5"/>
  <c r="N27" i="5"/>
  <c r="P15" i="5"/>
  <c r="Q15" i="5"/>
  <c r="R15" i="5" s="1"/>
  <c r="L15" i="5"/>
  <c r="M15" i="5"/>
  <c r="N15" i="5"/>
  <c r="P14" i="5"/>
  <c r="Q14" i="5"/>
  <c r="R14" i="5" s="1"/>
  <c r="L14" i="5"/>
  <c r="M14" i="5"/>
  <c r="N14" i="5"/>
  <c r="P13" i="5"/>
  <c r="Q13" i="5"/>
  <c r="L13" i="5"/>
  <c r="M13" i="5"/>
  <c r="N13" i="5"/>
  <c r="P9" i="5"/>
  <c r="R9" i="5" s="1"/>
  <c r="Q9" i="5"/>
  <c r="L9" i="5"/>
  <c r="M9" i="5"/>
  <c r="N9" i="5"/>
  <c r="P8" i="5"/>
  <c r="Q8" i="5"/>
  <c r="L8" i="5"/>
  <c r="M8" i="5"/>
  <c r="N8" i="5"/>
  <c r="P7" i="5"/>
  <c r="R7" i="5" s="1"/>
  <c r="Q7" i="5"/>
  <c r="L7" i="5"/>
  <c r="M7" i="5"/>
  <c r="N7" i="5"/>
  <c r="B11" i="5"/>
  <c r="B5" i="5"/>
  <c r="B4" i="5"/>
  <c r="G27" i="3"/>
  <c r="F27" i="3"/>
  <c r="G26" i="3"/>
  <c r="F26" i="3"/>
  <c r="G25" i="3"/>
  <c r="F25" i="3"/>
  <c r="E19" i="3"/>
  <c r="G24" i="3" s="1"/>
  <c r="C19" i="3"/>
  <c r="F24" i="3" s="1"/>
  <c r="C24" i="3"/>
  <c r="G23" i="3" s="1"/>
  <c r="E24" i="3"/>
  <c r="F23" i="3" s="1"/>
  <c r="C23" i="3"/>
  <c r="G22" i="3" s="1"/>
  <c r="E23" i="3"/>
  <c r="F22" i="3" s="1"/>
  <c r="E22" i="3"/>
  <c r="G21" i="3" s="1"/>
  <c r="C22" i="3"/>
  <c r="F21" i="3" s="1"/>
  <c r="E21" i="3"/>
  <c r="G20" i="3"/>
  <c r="C21" i="3"/>
  <c r="F20" i="3" s="1"/>
  <c r="E20" i="3"/>
  <c r="G19" i="3" s="1"/>
  <c r="C20" i="3"/>
  <c r="F19" i="3" s="1"/>
  <c r="N27" i="3"/>
  <c r="M27" i="3"/>
  <c r="N26" i="3"/>
  <c r="M26" i="3"/>
  <c r="N25" i="3"/>
  <c r="M25" i="3"/>
  <c r="L19" i="3"/>
  <c r="N24" i="3" s="1"/>
  <c r="J19" i="3"/>
  <c r="M24" i="3" s="1"/>
  <c r="J24" i="3"/>
  <c r="N23" i="3" s="1"/>
  <c r="L24" i="3"/>
  <c r="M23" i="3" s="1"/>
  <c r="J23" i="3"/>
  <c r="N22" i="3" s="1"/>
  <c r="L23" i="3"/>
  <c r="M22" i="3" s="1"/>
  <c r="L22" i="3"/>
  <c r="N21" i="3" s="1"/>
  <c r="J22" i="3"/>
  <c r="M21" i="3" s="1"/>
  <c r="L21" i="3"/>
  <c r="N20" i="3"/>
  <c r="J21" i="3"/>
  <c r="M20" i="3" s="1"/>
  <c r="L20" i="3"/>
  <c r="N19" i="3" s="1"/>
  <c r="J20" i="3"/>
  <c r="M19" i="3" s="1"/>
  <c r="N14" i="3"/>
  <c r="M14" i="3"/>
  <c r="N13" i="3"/>
  <c r="M13" i="3"/>
  <c r="N12" i="3"/>
  <c r="M12" i="3"/>
  <c r="L6" i="3"/>
  <c r="N11" i="3"/>
  <c r="J6" i="3"/>
  <c r="M11" i="3" s="1"/>
  <c r="J11" i="3"/>
  <c r="N10" i="3" s="1"/>
  <c r="L11" i="3"/>
  <c r="M10" i="3" s="1"/>
  <c r="J10" i="3"/>
  <c r="N9" i="3" s="1"/>
  <c r="L10" i="3"/>
  <c r="M9" i="3" s="1"/>
  <c r="L9" i="3"/>
  <c r="N8" i="3" s="1"/>
  <c r="J9" i="3"/>
  <c r="M8" i="3" s="1"/>
  <c r="L8" i="3"/>
  <c r="N7" i="3" s="1"/>
  <c r="J8" i="3"/>
  <c r="M7" i="3" s="1"/>
  <c r="L7" i="3"/>
  <c r="N6" i="3" s="1"/>
  <c r="J7" i="3"/>
  <c r="M6" i="3" s="1"/>
  <c r="C11" i="3"/>
  <c r="G10" i="3" s="1"/>
  <c r="E11" i="3"/>
  <c r="F10" i="3" s="1"/>
  <c r="E9" i="3"/>
  <c r="G8" i="3" s="1"/>
  <c r="C9" i="3"/>
  <c r="F8" i="3" s="1"/>
  <c r="G12" i="3"/>
  <c r="F12" i="3"/>
  <c r="B27" i="3"/>
  <c r="I27" i="3"/>
  <c r="I14" i="3"/>
  <c r="G14" i="3"/>
  <c r="F14" i="3"/>
  <c r="F11" i="3"/>
  <c r="E6" i="3"/>
  <c r="G11" i="3" s="1"/>
  <c r="C10" i="3"/>
  <c r="G9" i="3" s="1"/>
  <c r="C8" i="3"/>
  <c r="F7" i="3" s="1"/>
  <c r="E7" i="3"/>
  <c r="G6" i="3" s="1"/>
  <c r="C7" i="3"/>
  <c r="F6" i="3" s="1"/>
  <c r="E10" i="3"/>
  <c r="F9" i="3" s="1"/>
  <c r="E8" i="3"/>
  <c r="G7" i="3" s="1"/>
  <c r="I20" i="3"/>
  <c r="I21" i="3"/>
  <c r="I22" i="3"/>
  <c r="I23" i="3"/>
  <c r="I24" i="3"/>
  <c r="I25" i="3"/>
  <c r="I26" i="3"/>
  <c r="I19" i="3"/>
  <c r="I7" i="3"/>
  <c r="I8" i="3"/>
  <c r="I9" i="3"/>
  <c r="I10" i="3"/>
  <c r="I11" i="3"/>
  <c r="I12" i="3"/>
  <c r="I13" i="3"/>
  <c r="I6" i="3"/>
  <c r="B20" i="3"/>
  <c r="B21" i="3"/>
  <c r="B22" i="3"/>
  <c r="B23" i="3"/>
  <c r="B24" i="3"/>
  <c r="B25" i="3"/>
  <c r="B26" i="3"/>
  <c r="B19" i="3"/>
  <c r="G13" i="3"/>
  <c r="F13" i="3"/>
  <c r="BC67" i="6"/>
  <c r="AW67" i="6"/>
  <c r="BC66" i="6"/>
  <c r="AW66" i="6"/>
  <c r="BC65" i="6"/>
  <c r="AW65" i="6"/>
  <c r="Y67" i="6"/>
  <c r="S67" i="6"/>
  <c r="Y66" i="6"/>
  <c r="S66" i="6"/>
  <c r="Y65" i="6"/>
  <c r="S65" i="6"/>
  <c r="BH49" i="6"/>
  <c r="BC64" i="6" s="1"/>
  <c r="BB49" i="6"/>
  <c r="AW64" i="6" s="1"/>
  <c r="AX49" i="6"/>
  <c r="Y64" i="6" s="1"/>
  <c r="AR49" i="6"/>
  <c r="S64" i="6" s="1"/>
  <c r="AM49" i="6"/>
  <c r="BC62" i="6" s="1"/>
  <c r="AG49" i="6"/>
  <c r="AW62" i="6" s="1"/>
  <c r="AC49" i="6"/>
  <c r="Y62" i="6" s="1"/>
  <c r="W49" i="6"/>
  <c r="F63" i="6" s="1"/>
  <c r="R49" i="6"/>
  <c r="BC63" i="6" s="1"/>
  <c r="AQ64" i="6"/>
  <c r="L49" i="6"/>
  <c r="AW63" i="6" s="1"/>
  <c r="Y63" i="6"/>
  <c r="B49" i="6"/>
  <c r="S63" i="6" s="1"/>
  <c r="BC32" i="6"/>
  <c r="AW32" i="6"/>
  <c r="Y32" i="6"/>
  <c r="S32" i="6"/>
  <c r="BH15" i="6"/>
  <c r="BC30" i="6" s="1"/>
  <c r="BB15" i="6"/>
  <c r="AW30" i="6" s="1"/>
  <c r="R15" i="6"/>
  <c r="AQ30" i="6" s="1"/>
  <c r="L15" i="6"/>
  <c r="AW29" i="6" s="1"/>
  <c r="AM15" i="6"/>
  <c r="BC28" i="6" s="1"/>
  <c r="AG15" i="6"/>
  <c r="AW28" i="6" s="1"/>
  <c r="AX15" i="6"/>
  <c r="M28" i="6" s="1"/>
  <c r="AR15" i="6"/>
  <c r="S30" i="6" s="1"/>
  <c r="H15" i="6"/>
  <c r="Y29" i="6" s="1"/>
  <c r="B15" i="6"/>
  <c r="S29" i="6" s="1"/>
  <c r="AC15" i="6"/>
  <c r="M29" i="6" s="1"/>
  <c r="Y28" i="6"/>
  <c r="W15" i="6"/>
  <c r="S28" i="6" s="1"/>
  <c r="F62" i="6"/>
  <c r="I56" i="5"/>
  <c r="C32" i="5"/>
  <c r="F76" i="5"/>
  <c r="I70" i="5"/>
  <c r="I76" i="5"/>
  <c r="C56" i="5"/>
  <c r="S62" i="6"/>
  <c r="C76" i="5"/>
  <c r="C6" i="5"/>
  <c r="M64" i="6"/>
  <c r="R78" i="5"/>
  <c r="R59" i="5"/>
  <c r="R34" i="5"/>
  <c r="R13" i="5"/>
  <c r="R8" i="5"/>
  <c r="I50" i="5"/>
  <c r="F50" i="5"/>
  <c r="C70" i="5"/>
  <c r="F26" i="5"/>
  <c r="O64" i="6"/>
  <c r="AA63" i="6"/>
  <c r="AS64" i="6"/>
  <c r="L51" i="6"/>
  <c r="AY63" i="6" s="1"/>
  <c r="U63" i="6"/>
  <c r="AJ28" i="6"/>
  <c r="Y30" i="6"/>
  <c r="R35" i="5"/>
  <c r="C50" i="5"/>
  <c r="AG17" i="6"/>
  <c r="AL29" i="6" s="1"/>
  <c r="AR17" i="6"/>
  <c r="F70" i="5"/>
  <c r="C12" i="5"/>
  <c r="R21" i="5"/>
  <c r="AR51" i="6" s="1"/>
  <c r="H62" i="6" s="1"/>
  <c r="BE29" i="6"/>
  <c r="BE28" i="6"/>
  <c r="AS29" i="6"/>
  <c r="U28" i="6"/>
  <c r="R72" i="5"/>
  <c r="R33" i="5"/>
  <c r="M30" i="6"/>
  <c r="AJ64" i="6"/>
  <c r="AQ29" i="6"/>
  <c r="AQ63" i="6"/>
  <c r="AQ28" i="6"/>
  <c r="AJ62" i="6"/>
  <c r="AJ30" i="6"/>
  <c r="AY28" i="6"/>
  <c r="F28" i="6" l="1"/>
  <c r="F30" i="6"/>
  <c r="F64" i="6"/>
  <c r="BC29" i="6"/>
  <c r="AQ62" i="6"/>
  <c r="F29" i="6"/>
  <c r="M62" i="6"/>
  <c r="M63" i="6"/>
  <c r="AJ63" i="6"/>
  <c r="R28" i="5"/>
  <c r="AJ29" i="6"/>
  <c r="O78" i="5"/>
  <c r="U30" i="6"/>
  <c r="H28" i="6"/>
  <c r="R27" i="5"/>
  <c r="BE30" i="6"/>
  <c r="AS28" i="6"/>
  <c r="AS63" i="6"/>
  <c r="AL64" i="6"/>
  <c r="AL62" i="6"/>
  <c r="AY64" i="6"/>
  <c r="AL30" i="6"/>
  <c r="AY29" i="6"/>
  <c r="AY30" i="6"/>
  <c r="AL28" i="6"/>
  <c r="O29" i="6"/>
  <c r="AA28" i="6"/>
  <c r="O62" i="6"/>
  <c r="AA64" i="6"/>
  <c r="O30" i="6"/>
  <c r="O28" i="6"/>
  <c r="AA30" i="6"/>
  <c r="AA62" i="6"/>
  <c r="U64" i="6"/>
  <c r="U29" i="6"/>
  <c r="O79" i="5"/>
  <c r="R73" i="5"/>
  <c r="O73" i="5"/>
  <c r="R71" i="5"/>
  <c r="O72" i="5"/>
  <c r="O77" i="5"/>
  <c r="R77" i="5"/>
  <c r="O71" i="5"/>
  <c r="O53" i="5"/>
  <c r="O59" i="5"/>
  <c r="O58" i="5"/>
  <c r="O57" i="5"/>
  <c r="R57" i="5"/>
  <c r="O52" i="5"/>
  <c r="R51" i="5"/>
  <c r="O51" i="5"/>
  <c r="O28" i="5"/>
  <c r="O29" i="5"/>
  <c r="O35" i="5"/>
  <c r="O34" i="5"/>
  <c r="O33" i="5"/>
  <c r="O27" i="5"/>
  <c r="O14" i="5"/>
  <c r="O15" i="5"/>
  <c r="O9" i="5"/>
  <c r="O8" i="5"/>
  <c r="O13" i="5"/>
  <c r="O7" i="5"/>
  <c r="H63" i="6"/>
  <c r="U62" i="6"/>
  <c r="AL63" i="6"/>
  <c r="AY62" i="6"/>
  <c r="AS62" i="6"/>
  <c r="BE64" i="6"/>
</calcChain>
</file>

<file path=xl/sharedStrings.xml><?xml version="1.0" encoding="utf-8"?>
<sst xmlns="http://schemas.openxmlformats.org/spreadsheetml/2006/main" count="597" uniqueCount="272">
  <si>
    <t>【ブロック】</t>
    <phoneticPr fontId="2"/>
  </si>
  <si>
    <t>Ｉブロック</t>
    <phoneticPr fontId="2"/>
  </si>
  <si>
    <t>Ｊブロック</t>
    <phoneticPr fontId="2"/>
  </si>
  <si>
    <t>ａブロック</t>
    <phoneticPr fontId="2"/>
  </si>
  <si>
    <t>ｂブロック</t>
    <phoneticPr fontId="2"/>
  </si>
  <si>
    <t>ｃブロック</t>
    <phoneticPr fontId="2"/>
  </si>
  <si>
    <t>ｄブロック</t>
    <phoneticPr fontId="2"/>
  </si>
  <si>
    <t>a-1</t>
    <phoneticPr fontId="2"/>
  </si>
  <si>
    <t>b-1</t>
    <phoneticPr fontId="2"/>
  </si>
  <si>
    <t>c-1</t>
    <phoneticPr fontId="2"/>
  </si>
  <si>
    <t>d-1</t>
    <phoneticPr fontId="2"/>
  </si>
  <si>
    <t>a-2</t>
  </si>
  <si>
    <t>b-2</t>
  </si>
  <si>
    <t>c-2</t>
  </si>
  <si>
    <t>d-2</t>
  </si>
  <si>
    <t>a-3</t>
  </si>
  <si>
    <t>b-3</t>
  </si>
  <si>
    <t>c-3</t>
  </si>
  <si>
    <t>d-3</t>
  </si>
  <si>
    <t>Ｋブロック</t>
    <phoneticPr fontId="2"/>
  </si>
  <si>
    <t>Ｌブロック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</si>
  <si>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</si>
  <si>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</si>
  <si>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</si>
  <si>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</si>
  <si>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e-1</t>
    <phoneticPr fontId="2"/>
  </si>
  <si>
    <t>f-1</t>
    <phoneticPr fontId="2"/>
  </si>
  <si>
    <t>g-1</t>
    <phoneticPr fontId="2"/>
  </si>
  <si>
    <t>h-1</t>
    <phoneticPr fontId="2"/>
  </si>
  <si>
    <t>e-2</t>
  </si>
  <si>
    <t>f-2</t>
  </si>
  <si>
    <t>g-2</t>
  </si>
  <si>
    <t>h-2</t>
  </si>
  <si>
    <t>e-3</t>
  </si>
  <si>
    <t>f-3</t>
  </si>
  <si>
    <t>g-3</t>
  </si>
  <si>
    <t>新治SC</t>
    <rPh sb="0" eb="2">
      <t>ニイハリ</t>
    </rPh>
    <phoneticPr fontId="2"/>
  </si>
  <si>
    <t>h-3</t>
  </si>
  <si>
    <t>土浦小SSS</t>
    <rPh sb="0" eb="2">
      <t>ツチウラ</t>
    </rPh>
    <rPh sb="2" eb="3">
      <t>ショウ</t>
    </rPh>
    <phoneticPr fontId="2"/>
  </si>
  <si>
    <t>a/bブロック（Iブロック)　　　</t>
    <phoneticPr fontId="2"/>
  </si>
  <si>
    <t>c/dブロック（Jブロック）　　</t>
    <phoneticPr fontId="2"/>
  </si>
  <si>
    <t>新治運動公園グランド2</t>
    <rPh sb="0" eb="2">
      <t>シンジ</t>
    </rPh>
    <rPh sb="2" eb="4">
      <t>ウンドウ</t>
    </rPh>
    <rPh sb="4" eb="6">
      <t>コウエン</t>
    </rPh>
    <phoneticPr fontId="2"/>
  </si>
  <si>
    <t>e/fブロック（Kブロック)　　</t>
    <phoneticPr fontId="2"/>
  </si>
  <si>
    <t>新治運動公園グランド3</t>
    <rPh sb="0" eb="2">
      <t>シンジ</t>
    </rPh>
    <rPh sb="2" eb="4">
      <t>ウンドウ</t>
    </rPh>
    <rPh sb="4" eb="6">
      <t>コウエン</t>
    </rPh>
    <phoneticPr fontId="2"/>
  </si>
  <si>
    <t>g/hブロック（Lブロック）　　</t>
    <phoneticPr fontId="2"/>
  </si>
  <si>
    <t>☆１日目リーグ</t>
    <rPh sb="2" eb="3">
      <t>ニチ</t>
    </rPh>
    <rPh sb="3" eb="4">
      <t>メ</t>
    </rPh>
    <phoneticPr fontId="2"/>
  </si>
  <si>
    <t>新治総合運動公園グランド-２</t>
    <rPh sb="0" eb="2">
      <t>シンジ</t>
    </rPh>
    <rPh sb="2" eb="8">
      <t>ソウゴウウンドウコウエン</t>
    </rPh>
    <phoneticPr fontId="2"/>
  </si>
  <si>
    <t>時間</t>
    <rPh sb="0" eb="2">
      <t>ジカン</t>
    </rPh>
    <phoneticPr fontId="2"/>
  </si>
  <si>
    <t>対戦カード</t>
    <rPh sb="0" eb="2">
      <t>タイセン</t>
    </rPh>
    <phoneticPr fontId="2"/>
  </si>
  <si>
    <t>主審</t>
    <rPh sb="0" eb="2">
      <t>シュシン</t>
    </rPh>
    <phoneticPr fontId="2"/>
  </si>
  <si>
    <t>開会式</t>
    <rPh sb="0" eb="2">
      <t>カイカイ</t>
    </rPh>
    <rPh sb="2" eb="3">
      <t>シキ</t>
    </rPh>
    <phoneticPr fontId="2"/>
  </si>
  <si>
    <t>① 9:30～</t>
    <phoneticPr fontId="2"/>
  </si>
  <si>
    <t>VS</t>
    <phoneticPr fontId="2"/>
  </si>
  <si>
    <t>②10:15～</t>
    <phoneticPr fontId="2"/>
  </si>
  <si>
    <t>③11:00～</t>
    <phoneticPr fontId="2"/>
  </si>
  <si>
    <t>④11:45～</t>
    <phoneticPr fontId="2"/>
  </si>
  <si>
    <t>⑤12:30～</t>
    <phoneticPr fontId="2"/>
  </si>
  <si>
    <t>⑥13:15～</t>
    <phoneticPr fontId="2"/>
  </si>
  <si>
    <t>⑦14:10～</t>
    <phoneticPr fontId="2"/>
  </si>
  <si>
    <t>ａ３位</t>
    <rPh sb="2" eb="3">
      <t>イ</t>
    </rPh>
    <phoneticPr fontId="2"/>
  </si>
  <si>
    <t>ｂ３位</t>
    <rPh sb="2" eb="3">
      <t>イ</t>
    </rPh>
    <phoneticPr fontId="2"/>
  </si>
  <si>
    <t>ｃ３位</t>
    <rPh sb="2" eb="3">
      <t>イ</t>
    </rPh>
    <phoneticPr fontId="2"/>
  </si>
  <si>
    <t>ｄ３位</t>
    <rPh sb="2" eb="3">
      <t>イ</t>
    </rPh>
    <phoneticPr fontId="2"/>
  </si>
  <si>
    <t>⑧14:55～</t>
    <phoneticPr fontId="2"/>
  </si>
  <si>
    <t>ａ２位</t>
    <rPh sb="2" eb="3">
      <t>イ</t>
    </rPh>
    <phoneticPr fontId="2"/>
  </si>
  <si>
    <t>ｂ２位</t>
    <rPh sb="2" eb="3">
      <t>イ</t>
    </rPh>
    <phoneticPr fontId="2"/>
  </si>
  <si>
    <t>ｃ２位</t>
    <rPh sb="2" eb="3">
      <t>イ</t>
    </rPh>
    <phoneticPr fontId="2"/>
  </si>
  <si>
    <t>ｄ２位</t>
    <rPh sb="2" eb="3">
      <t>イ</t>
    </rPh>
    <phoneticPr fontId="2"/>
  </si>
  <si>
    <t>⑨15:40～</t>
    <phoneticPr fontId="2"/>
  </si>
  <si>
    <t>ａ１位</t>
    <rPh sb="2" eb="3">
      <t>イ</t>
    </rPh>
    <phoneticPr fontId="2"/>
  </si>
  <si>
    <t>ｂ１位</t>
    <rPh sb="2" eb="3">
      <t>イ</t>
    </rPh>
    <phoneticPr fontId="2"/>
  </si>
  <si>
    <t>ｃ１位</t>
    <rPh sb="2" eb="3">
      <t>イ</t>
    </rPh>
    <phoneticPr fontId="2"/>
  </si>
  <si>
    <t>ｄ１位</t>
    <rPh sb="2" eb="3">
      <t>イ</t>
    </rPh>
    <phoneticPr fontId="2"/>
  </si>
  <si>
    <t>新治総合運動公園グランド-３</t>
    <rPh sb="0" eb="2">
      <t>シンジ</t>
    </rPh>
    <rPh sb="2" eb="8">
      <t>ソウゴウウンドウコウエン</t>
    </rPh>
    <phoneticPr fontId="2"/>
  </si>
  <si>
    <t>ｅ３位</t>
    <rPh sb="2" eb="3">
      <t>イ</t>
    </rPh>
    <phoneticPr fontId="2"/>
  </si>
  <si>
    <t>ｆ３位</t>
    <rPh sb="2" eb="3">
      <t>イ</t>
    </rPh>
    <phoneticPr fontId="2"/>
  </si>
  <si>
    <t>ｇ３位</t>
    <rPh sb="2" eb="3">
      <t>イ</t>
    </rPh>
    <phoneticPr fontId="2"/>
  </si>
  <si>
    <t>ｈ３位</t>
    <rPh sb="2" eb="3">
      <t>イ</t>
    </rPh>
    <phoneticPr fontId="2"/>
  </si>
  <si>
    <t>ｅ２位</t>
    <rPh sb="2" eb="3">
      <t>イ</t>
    </rPh>
    <phoneticPr fontId="2"/>
  </si>
  <si>
    <t>ｆ２位</t>
    <rPh sb="2" eb="3">
      <t>イ</t>
    </rPh>
    <phoneticPr fontId="2"/>
  </si>
  <si>
    <t>ｇ２位</t>
    <rPh sb="2" eb="3">
      <t>イ</t>
    </rPh>
    <phoneticPr fontId="2"/>
  </si>
  <si>
    <t>ｈ２位</t>
    <rPh sb="2" eb="3">
      <t>イ</t>
    </rPh>
    <phoneticPr fontId="2"/>
  </si>
  <si>
    <t>ｅ１位</t>
    <rPh sb="2" eb="3">
      <t>イ</t>
    </rPh>
    <phoneticPr fontId="2"/>
  </si>
  <si>
    <t>ｆ１位</t>
    <rPh sb="2" eb="3">
      <t>イ</t>
    </rPh>
    <phoneticPr fontId="2"/>
  </si>
  <si>
    <t>ｇ１位</t>
    <rPh sb="2" eb="3">
      <t>イ</t>
    </rPh>
    <phoneticPr fontId="2"/>
  </si>
  <si>
    <t>ｈ１位</t>
    <rPh sb="2" eb="3">
      <t>イ</t>
    </rPh>
    <phoneticPr fontId="2"/>
  </si>
  <si>
    <t>新治Ｇ－１、－２</t>
    <rPh sb="0" eb="2">
      <t>ニイハリ</t>
    </rPh>
    <phoneticPr fontId="2"/>
  </si>
  <si>
    <t>○</t>
    <phoneticPr fontId="2"/>
  </si>
  <si>
    <t>△</t>
    <phoneticPr fontId="2"/>
  </si>
  <si>
    <t>●</t>
    <phoneticPr fontId="2"/>
  </si>
  <si>
    <t>勝</t>
    <rPh sb="0" eb="1">
      <t>カ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</si>
  <si>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</si>
  <si>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</si>
  <si>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</t>
    <rPh sb="0" eb="1">
      <t>カチ</t>
    </rPh>
    <phoneticPr fontId="2"/>
  </si>
  <si>
    <t>勝点</t>
    <rPh sb="0" eb="1">
      <t>カチ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</si>
  <si>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</si>
  <si>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</si>
  <si>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得失点差</t>
    <rPh sb="0" eb="4">
      <t>トクシッテンサ</t>
    </rPh>
    <phoneticPr fontId="2"/>
  </si>
  <si>
    <t>順位</t>
    <rPh sb="0" eb="2">
      <t>ジュンイ</t>
    </rPh>
    <phoneticPr fontId="2"/>
  </si>
  <si>
    <t>*</t>
    <phoneticPr fontId="2"/>
  </si>
  <si>
    <t>Ｉ-１位</t>
    <rPh sb="3" eb="4">
      <t>イ</t>
    </rPh>
    <phoneticPr fontId="2"/>
  </si>
  <si>
    <t>Ｉ-４位</t>
    <rPh sb="3" eb="4">
      <t>イ</t>
    </rPh>
    <phoneticPr fontId="2"/>
  </si>
  <si>
    <t>Ｉ-２位</t>
    <rPh sb="3" eb="4">
      <t>イ</t>
    </rPh>
    <phoneticPr fontId="2"/>
  </si>
  <si>
    <t>Ｉ-５位</t>
    <rPh sb="3" eb="4">
      <t>イ</t>
    </rPh>
    <phoneticPr fontId="2"/>
  </si>
  <si>
    <t>Ｉ-３位</t>
    <rPh sb="3" eb="4">
      <t>イ</t>
    </rPh>
    <phoneticPr fontId="2"/>
  </si>
  <si>
    <t>Ｉ-６位</t>
    <rPh sb="3" eb="4">
      <t>イ</t>
    </rPh>
    <phoneticPr fontId="2"/>
  </si>
  <si>
    <t>Ｊ-１位</t>
    <rPh sb="3" eb="4">
      <t>イ</t>
    </rPh>
    <phoneticPr fontId="2"/>
  </si>
  <si>
    <t>Ｊ-４位</t>
    <rPh sb="3" eb="4">
      <t>イ</t>
    </rPh>
    <phoneticPr fontId="2"/>
  </si>
  <si>
    <t>Ｊ-２位</t>
    <rPh sb="3" eb="4">
      <t>イ</t>
    </rPh>
    <phoneticPr fontId="2"/>
  </si>
  <si>
    <t>Ｊ-５位</t>
    <rPh sb="3" eb="4">
      <t>イ</t>
    </rPh>
    <phoneticPr fontId="2"/>
  </si>
  <si>
    <t>Ｊ-３位</t>
    <rPh sb="3" eb="4">
      <t>イ</t>
    </rPh>
    <phoneticPr fontId="2"/>
  </si>
  <si>
    <t>Ｊ-６位</t>
    <rPh sb="3" eb="4">
      <t>イ</t>
    </rPh>
    <phoneticPr fontId="2"/>
  </si>
  <si>
    <t>新治Ｇ－３、－４</t>
    <rPh sb="0" eb="2">
      <t>ニイハリ</t>
    </rPh>
    <phoneticPr fontId="2"/>
  </si>
  <si>
    <t>Ｋ-１位</t>
    <rPh sb="3" eb="4">
      <t>イ</t>
    </rPh>
    <phoneticPr fontId="2"/>
  </si>
  <si>
    <t>Ｋ-４位</t>
    <rPh sb="3" eb="4">
      <t>イ</t>
    </rPh>
    <phoneticPr fontId="2"/>
  </si>
  <si>
    <t>Ｋ-２位</t>
    <rPh sb="3" eb="4">
      <t>イ</t>
    </rPh>
    <phoneticPr fontId="2"/>
  </si>
  <si>
    <t>Ｋ-５位</t>
    <rPh sb="3" eb="4">
      <t>イ</t>
    </rPh>
    <phoneticPr fontId="2"/>
  </si>
  <si>
    <t>Ｋ-３位</t>
    <rPh sb="3" eb="4">
      <t>イ</t>
    </rPh>
    <phoneticPr fontId="2"/>
  </si>
  <si>
    <t>Ｋ-６位</t>
    <rPh sb="3" eb="4">
      <t>イ</t>
    </rPh>
    <phoneticPr fontId="2"/>
  </si>
  <si>
    <t>Ｌ-１位</t>
    <rPh sb="3" eb="4">
      <t>イ</t>
    </rPh>
    <phoneticPr fontId="2"/>
  </si>
  <si>
    <t>Ｌ-４位</t>
    <rPh sb="3" eb="4">
      <t>イ</t>
    </rPh>
    <phoneticPr fontId="2"/>
  </si>
  <si>
    <t>Ｌ-２位</t>
    <rPh sb="3" eb="4">
      <t>イ</t>
    </rPh>
    <phoneticPr fontId="2"/>
  </si>
  <si>
    <t>Ｌ-５位</t>
    <rPh sb="3" eb="4">
      <t>イ</t>
    </rPh>
    <phoneticPr fontId="2"/>
  </si>
  <si>
    <t>Ｌ-３位</t>
    <rPh sb="3" eb="4">
      <t>イ</t>
    </rPh>
    <phoneticPr fontId="2"/>
  </si>
  <si>
    <t>Ｌ-６位</t>
    <rPh sb="3" eb="4">
      <t>イ</t>
    </rPh>
    <phoneticPr fontId="2"/>
  </si>
  <si>
    <t>☆２日目</t>
    <rPh sb="2" eb="3">
      <t>ニチ</t>
    </rPh>
    <rPh sb="3" eb="4">
      <t>メ</t>
    </rPh>
    <phoneticPr fontId="2"/>
  </si>
  <si>
    <t>チャンピオン(１位～４位)トーナメント</t>
    <rPh sb="8" eb="9">
      <t>イ</t>
    </rPh>
    <rPh sb="11" eb="12">
      <t>イ</t>
    </rPh>
    <phoneticPr fontId="2"/>
  </si>
  <si>
    <t>チャレンジⅠ(５位～８位)トーナメント</t>
    <rPh sb="8" eb="9">
      <t>イ</t>
    </rPh>
    <rPh sb="11" eb="12">
      <t>イ</t>
    </rPh>
    <phoneticPr fontId="2"/>
  </si>
  <si>
    <t>チャレンジⅡ(９位～１２位) トーナメント</t>
    <rPh sb="8" eb="9">
      <t>イ</t>
    </rPh>
    <rPh sb="12" eb="13">
      <t>イ</t>
    </rPh>
    <phoneticPr fontId="2"/>
  </si>
  <si>
    <t>優勝</t>
    <rPh sb="0" eb="2">
      <t>ユウショウ</t>
    </rPh>
    <phoneticPr fontId="2"/>
  </si>
  <si>
    <t>準優勝</t>
    <rPh sb="0" eb="1">
      <t>ジュン</t>
    </rPh>
    <rPh sb="1" eb="3">
      <t>ユウショウ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</si>
  <si>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</si>
  <si>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</si>
  <si>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９位</t>
    <rPh sb="1" eb="2">
      <t>イ</t>
    </rPh>
    <phoneticPr fontId="2"/>
  </si>
  <si>
    <t>位</t>
    <rPh sb="0" eb="1">
      <t>イ</t>
    </rPh>
    <phoneticPr fontId="2"/>
  </si>
  <si>
    <t>　１－⑥</t>
    <phoneticPr fontId="2"/>
  </si>
  <si>
    <t>　１－⑤</t>
    <phoneticPr fontId="2"/>
  </si>
  <si>
    <t>　１－④</t>
    <phoneticPr fontId="2"/>
  </si>
  <si>
    <t>　１－③</t>
    <phoneticPr fontId="2"/>
  </si>
  <si>
    <t>　２－③</t>
    <phoneticPr fontId="2"/>
  </si>
  <si>
    <t>　１－②</t>
    <phoneticPr fontId="2"/>
  </si>
  <si>
    <t>　２－②</t>
    <phoneticPr fontId="2"/>
  </si>
  <si>
    <t>　１－①</t>
    <phoneticPr fontId="2"/>
  </si>
  <si>
    <t>　２－①</t>
    <phoneticPr fontId="2"/>
  </si>
  <si>
    <t>　２－⑥</t>
    <phoneticPr fontId="2"/>
  </si>
  <si>
    <t>　２－⑤</t>
    <phoneticPr fontId="2"/>
  </si>
  <si>
    <t>　２－④</t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</si>
  <si>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</si>
  <si>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</si>
  <si>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</si>
  <si>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</si>
  <si>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１－① 9:30～</t>
    <phoneticPr fontId="2"/>
  </si>
  <si>
    <t>ＶＳ</t>
    <phoneticPr fontId="2"/>
  </si>
  <si>
    <t>２－① 9:30～</t>
    <phoneticPr fontId="2"/>
  </si>
  <si>
    <t>１－②1025～</t>
    <phoneticPr fontId="2"/>
  </si>
  <si>
    <t>２－②1025～</t>
    <phoneticPr fontId="2"/>
  </si>
  <si>
    <t>１－③11:20～</t>
    <phoneticPr fontId="2"/>
  </si>
  <si>
    <t>２－③11:20～</t>
    <phoneticPr fontId="2"/>
  </si>
  <si>
    <t>１－④12:15～</t>
    <phoneticPr fontId="2"/>
  </si>
  <si>
    <t>1－①勝</t>
    <rPh sb="3" eb="4">
      <t>カチ</t>
    </rPh>
    <phoneticPr fontId="2"/>
  </si>
  <si>
    <t>２－①勝</t>
    <rPh sb="3" eb="4">
      <t>カチ</t>
    </rPh>
    <phoneticPr fontId="2"/>
  </si>
  <si>
    <t>２－④12:15～</t>
    <phoneticPr fontId="2"/>
  </si>
  <si>
    <t>1－①負</t>
    <phoneticPr fontId="2"/>
  </si>
  <si>
    <t>２－①負</t>
    <phoneticPr fontId="2"/>
  </si>
  <si>
    <t>１－⑤13:10～</t>
    <phoneticPr fontId="2"/>
  </si>
  <si>
    <t>1－②勝</t>
    <rPh sb="3" eb="4">
      <t>カチ</t>
    </rPh>
    <phoneticPr fontId="2"/>
  </si>
  <si>
    <t>２－②勝</t>
    <rPh sb="3" eb="4">
      <t>カチ</t>
    </rPh>
    <phoneticPr fontId="2"/>
  </si>
  <si>
    <t>２－⑤13:10～</t>
    <phoneticPr fontId="2"/>
  </si>
  <si>
    <t>２－②負</t>
    <phoneticPr fontId="2"/>
  </si>
  <si>
    <t>１－⑥14:05～</t>
    <phoneticPr fontId="2"/>
  </si>
  <si>
    <t>1－③勝</t>
    <rPh sb="3" eb="4">
      <t>カチ</t>
    </rPh>
    <phoneticPr fontId="2"/>
  </si>
  <si>
    <t>２－③勝</t>
    <rPh sb="3" eb="4">
      <t>カチ</t>
    </rPh>
    <phoneticPr fontId="2"/>
  </si>
  <si>
    <t>本部</t>
    <rPh sb="0" eb="2">
      <t>ホンブ</t>
    </rPh>
    <phoneticPr fontId="2"/>
  </si>
  <si>
    <t>***</t>
    <phoneticPr fontId="2"/>
  </si>
  <si>
    <t>２－⑥14:05～</t>
    <phoneticPr fontId="2"/>
  </si>
  <si>
    <t>1－③負</t>
    <phoneticPr fontId="2"/>
  </si>
  <si>
    <t>２－③負</t>
    <phoneticPr fontId="2"/>
  </si>
  <si>
    <t>チャレンジⅢ(１３位～１６位）トーナメント</t>
    <rPh sb="9" eb="10">
      <t>イ</t>
    </rPh>
    <rPh sb="13" eb="14">
      <t>イ</t>
    </rPh>
    <phoneticPr fontId="2"/>
  </si>
  <si>
    <t>チャレンジⅣ(１７位～２０位）トーナメント</t>
    <rPh sb="9" eb="10">
      <t>イ</t>
    </rPh>
    <rPh sb="13" eb="14">
      <t>イ</t>
    </rPh>
    <phoneticPr fontId="2"/>
  </si>
  <si>
    <t>チャレンジⅤ(２１位～２４位）トーナメント</t>
    <rPh sb="9" eb="10">
      <t>イ</t>
    </rPh>
    <rPh sb="13" eb="14">
      <t>イ</t>
    </rPh>
    <phoneticPr fontId="2"/>
  </si>
  <si>
    <t>３－① 9:30～</t>
    <phoneticPr fontId="2"/>
  </si>
  <si>
    <t>３－②1025～</t>
    <phoneticPr fontId="2"/>
  </si>
  <si>
    <t>４－②1025～</t>
    <phoneticPr fontId="2"/>
  </si>
  <si>
    <t>３－③11:20～</t>
    <phoneticPr fontId="2"/>
  </si>
  <si>
    <t>４－③11:20～</t>
    <phoneticPr fontId="2"/>
  </si>
  <si>
    <t>３－④12:15～</t>
    <phoneticPr fontId="2"/>
  </si>
  <si>
    <t>３－①勝</t>
    <rPh sb="3" eb="4">
      <t>カチ</t>
    </rPh>
    <phoneticPr fontId="2"/>
  </si>
  <si>
    <t>４－①勝</t>
    <rPh sb="3" eb="4">
      <t>カチ</t>
    </rPh>
    <phoneticPr fontId="2"/>
  </si>
  <si>
    <t>３－⑤13:10～</t>
    <phoneticPr fontId="2"/>
  </si>
  <si>
    <t>３－②勝</t>
    <rPh sb="3" eb="4">
      <t>カチ</t>
    </rPh>
    <phoneticPr fontId="2"/>
  </si>
  <si>
    <t>４－②勝</t>
    <rPh sb="3" eb="4">
      <t>カチ</t>
    </rPh>
    <phoneticPr fontId="2"/>
  </si>
  <si>
    <t>３－⑥14:05～</t>
    <phoneticPr fontId="2"/>
  </si>
  <si>
    <t>３－③勝</t>
    <rPh sb="3" eb="4">
      <t>カチ</t>
    </rPh>
    <phoneticPr fontId="2"/>
  </si>
  <si>
    <t>４－③勝</t>
    <rPh sb="3" eb="4">
      <t>カチ</t>
    </rPh>
    <phoneticPr fontId="2"/>
  </si>
  <si>
    <t>　3－⑥</t>
    <phoneticPr fontId="2"/>
  </si>
  <si>
    <t>　3－③</t>
    <phoneticPr fontId="2"/>
  </si>
  <si>
    <t>　4－③</t>
    <phoneticPr fontId="2"/>
  </si>
  <si>
    <t>　3－⑤</t>
    <phoneticPr fontId="2"/>
  </si>
  <si>
    <t>　3－②</t>
    <phoneticPr fontId="2"/>
  </si>
  <si>
    <t>　4－②</t>
    <phoneticPr fontId="2"/>
  </si>
  <si>
    <t>　3－④</t>
    <phoneticPr fontId="2"/>
  </si>
  <si>
    <t>　3－①</t>
    <phoneticPr fontId="2"/>
  </si>
  <si>
    <t>　4－①</t>
    <phoneticPr fontId="2"/>
  </si>
  <si>
    <t>　4－⑥</t>
    <phoneticPr fontId="2"/>
  </si>
  <si>
    <t>　4－⑤</t>
    <phoneticPr fontId="2"/>
  </si>
  <si>
    <t>　4－④</t>
    <phoneticPr fontId="2"/>
  </si>
  <si>
    <t>1－②負</t>
    <phoneticPr fontId="2"/>
  </si>
  <si>
    <t>板橋FC</t>
    <phoneticPr fontId="2"/>
  </si>
  <si>
    <t>第3FC</t>
    <phoneticPr fontId="2"/>
  </si>
  <si>
    <t>阿見FC</t>
    <phoneticPr fontId="2"/>
  </si>
  <si>
    <t>八原SSS</t>
    <phoneticPr fontId="2"/>
  </si>
  <si>
    <t>神谷SSS</t>
    <phoneticPr fontId="2"/>
  </si>
  <si>
    <t>とりで倶楽部</t>
    <phoneticPr fontId="2"/>
  </si>
  <si>
    <t>千代田SS</t>
    <phoneticPr fontId="2"/>
  </si>
  <si>
    <t>フリーダムSC</t>
    <phoneticPr fontId="2"/>
  </si>
  <si>
    <t>牛久FC</t>
    <phoneticPr fontId="2"/>
  </si>
  <si>
    <t>霞ヶ浦SSS</t>
    <phoneticPr fontId="2"/>
  </si>
  <si>
    <t>守谷JFC</t>
    <phoneticPr fontId="2"/>
  </si>
  <si>
    <t>岡田FC</t>
    <phoneticPr fontId="2"/>
  </si>
  <si>
    <t>舟島SC</t>
    <phoneticPr fontId="2"/>
  </si>
  <si>
    <t>ウインズFC土浦</t>
    <phoneticPr fontId="2"/>
  </si>
  <si>
    <t>土浦二小SSS</t>
    <phoneticPr fontId="2"/>
  </si>
  <si>
    <t>GBC土浦</t>
    <phoneticPr fontId="2"/>
  </si>
  <si>
    <t>サンダーズFC</t>
    <phoneticPr fontId="2"/>
  </si>
  <si>
    <t>乙戸SC</t>
    <phoneticPr fontId="2"/>
  </si>
  <si>
    <t>真鍋FC</t>
    <phoneticPr fontId="2"/>
  </si>
  <si>
    <t>宮和田FC</t>
    <phoneticPr fontId="2"/>
  </si>
  <si>
    <t>新治総合運動公園グランド-１</t>
    <rPh sb="0" eb="2">
      <t>シンジ</t>
    </rPh>
    <rPh sb="2" eb="8">
      <t>ソウゴウウンドウコウエン</t>
    </rPh>
    <phoneticPr fontId="2"/>
  </si>
  <si>
    <t>順位決定トーナメント　新治総合運動公園グランド　１、２</t>
    <rPh sb="0" eb="2">
      <t>ジュンイ</t>
    </rPh>
    <rPh sb="2" eb="4">
      <t>ケッテイ</t>
    </rPh>
    <rPh sb="11" eb="13">
      <t>ニイハリ</t>
    </rPh>
    <rPh sb="13" eb="15">
      <t>ソウゴウ</t>
    </rPh>
    <rPh sb="15" eb="17">
      <t>ウンドウ</t>
    </rPh>
    <rPh sb="17" eb="19">
      <t>コウエン</t>
    </rPh>
    <phoneticPr fontId="2"/>
  </si>
  <si>
    <t>順位決定トーナメント　新治総合運動公園グランド　３、４（芝）</t>
    <rPh sb="0" eb="2">
      <t>ジュンイ</t>
    </rPh>
    <rPh sb="2" eb="4">
      <t>ケッテイ</t>
    </rPh>
    <rPh sb="11" eb="13">
      <t>ニイハリ</t>
    </rPh>
    <rPh sb="13" eb="15">
      <t>ソウゴウ</t>
    </rPh>
    <rPh sb="15" eb="17">
      <t>ウンドウ</t>
    </rPh>
    <rPh sb="17" eb="19">
      <t>コウエン</t>
    </rPh>
    <phoneticPr fontId="2"/>
  </si>
  <si>
    <t>新治運動公園グランド1</t>
    <rPh sb="0" eb="2">
      <t>シンジ</t>
    </rPh>
    <rPh sb="2" eb="4">
      <t>ウンドウ</t>
    </rPh>
    <rPh sb="4" eb="6">
      <t>コウエン</t>
    </rPh>
    <phoneticPr fontId="2"/>
  </si>
  <si>
    <t>補助審</t>
    <rPh sb="0" eb="2">
      <t>ホジョ</t>
    </rPh>
    <rPh sb="2" eb="3">
      <t>シン</t>
    </rPh>
    <phoneticPr fontId="2"/>
  </si>
  <si>
    <t>※グランド４の試合結果も審判の方はグランド１の付近にある本部に報告をお願いします</t>
    <rPh sb="7" eb="9">
      <t>シアイ</t>
    </rPh>
    <rPh sb="9" eb="11">
      <t>ケッカ</t>
    </rPh>
    <rPh sb="12" eb="14">
      <t>シンパン</t>
    </rPh>
    <rPh sb="15" eb="16">
      <t>カタ</t>
    </rPh>
    <rPh sb="23" eb="25">
      <t>フキン</t>
    </rPh>
    <rPh sb="28" eb="30">
      <t>ホンブ</t>
    </rPh>
    <rPh sb="31" eb="33">
      <t>ホウコク</t>
    </rPh>
    <rPh sb="35" eb="36">
      <t>ネガ</t>
    </rPh>
    <phoneticPr fontId="2"/>
  </si>
  <si>
    <t>新治総合運動公園グランド-４（芝）</t>
    <rPh sb="0" eb="2">
      <t>シンジ</t>
    </rPh>
    <rPh sb="2" eb="8">
      <t>ソウゴウウンドウコウエン</t>
    </rPh>
    <phoneticPr fontId="2"/>
  </si>
  <si>
    <t>新治運動公園グランド4（芝）</t>
    <rPh sb="0" eb="2">
      <t>シンジ</t>
    </rPh>
    <rPh sb="2" eb="4">
      <t>ウンドウ</t>
    </rPh>
    <rPh sb="4" eb="6">
      <t>コウエン</t>
    </rPh>
    <phoneticPr fontId="2"/>
  </si>
  <si>
    <t>第11回J:COM茨城カップサッカー大会（少年の部）</t>
    <phoneticPr fontId="2"/>
  </si>
  <si>
    <t>第１２回　J：ＣＯＭ茨城カップサッカー大会(少年の部）組み合わせブロック表</t>
    <rPh sb="0" eb="1">
      <t>ダイ</t>
    </rPh>
    <rPh sb="3" eb="4">
      <t>カイ</t>
    </rPh>
    <rPh sb="10" eb="12">
      <t>イバラギ</t>
    </rPh>
    <rPh sb="19" eb="21">
      <t>タイカイ</t>
    </rPh>
    <rPh sb="22" eb="24">
      <t>ショウネン</t>
    </rPh>
    <rPh sb="25" eb="26">
      <t>ブ</t>
    </rPh>
    <rPh sb="27" eb="28">
      <t>ク</t>
    </rPh>
    <rPh sb="29" eb="30">
      <t>ア</t>
    </rPh>
    <rPh sb="36" eb="37">
      <t>ヒョウ</t>
    </rPh>
    <phoneticPr fontId="2"/>
  </si>
  <si>
    <t>ＦＣ石岡</t>
    <rPh sb="2" eb="4">
      <t>イシオカ</t>
    </rPh>
    <phoneticPr fontId="2"/>
  </si>
  <si>
    <t>第１２回J:COM茨城カップサッカー大会（少年の部）</t>
    <phoneticPr fontId="2"/>
  </si>
  <si>
    <t>第１２回J:COM茨城カップサッカー大会（少年の部）１日目リーグ</t>
    <rPh sb="27" eb="28">
      <t>ニチ</t>
    </rPh>
    <rPh sb="28" eb="29">
      <t>メ</t>
    </rPh>
    <phoneticPr fontId="2"/>
  </si>
  <si>
    <t>第１２回J:COM茨城カップサッカー大会（少年の部）</t>
    <phoneticPr fontId="2"/>
  </si>
  <si>
    <t>石岡東FC</t>
    <rPh sb="0" eb="2">
      <t>イシオカ</t>
    </rPh>
    <rPh sb="2" eb="3">
      <t>ヒガシ</t>
    </rPh>
    <phoneticPr fontId="2"/>
  </si>
  <si>
    <t xml:space="preserve"> </t>
    <phoneticPr fontId="2"/>
  </si>
  <si>
    <t>○</t>
  </si>
  <si>
    <t>●</t>
  </si>
  <si>
    <t>△</t>
  </si>
  <si>
    <t>5-0</t>
    <phoneticPr fontId="2"/>
  </si>
  <si>
    <t>0-7</t>
    <phoneticPr fontId="2"/>
  </si>
  <si>
    <t>1-0</t>
    <phoneticPr fontId="2"/>
  </si>
  <si>
    <t>0-3</t>
    <phoneticPr fontId="2"/>
  </si>
  <si>
    <t>1-1</t>
    <phoneticPr fontId="2"/>
  </si>
  <si>
    <t>PK</t>
    <phoneticPr fontId="2"/>
  </si>
  <si>
    <t>3-1</t>
    <phoneticPr fontId="2"/>
  </si>
  <si>
    <t>1-0</t>
    <phoneticPr fontId="2"/>
  </si>
  <si>
    <t>0-1</t>
    <phoneticPr fontId="2"/>
  </si>
  <si>
    <t>1-2</t>
    <phoneticPr fontId="2"/>
  </si>
  <si>
    <t>1-3</t>
    <phoneticPr fontId="2"/>
  </si>
  <si>
    <t>0-3</t>
    <phoneticPr fontId="2"/>
  </si>
  <si>
    <t>2-2</t>
    <phoneticPr fontId="2"/>
  </si>
  <si>
    <t>2-1</t>
    <phoneticPr fontId="2"/>
  </si>
  <si>
    <t>2-2</t>
    <phoneticPr fontId="2"/>
  </si>
  <si>
    <t>7-8</t>
    <phoneticPr fontId="2"/>
  </si>
  <si>
    <t>４－① 9:30～</t>
    <phoneticPr fontId="2"/>
  </si>
  <si>
    <t>４ー④12:15～</t>
    <phoneticPr fontId="2"/>
  </si>
  <si>
    <t>３－①負</t>
    <phoneticPr fontId="2"/>
  </si>
  <si>
    <t>４－①負</t>
    <phoneticPr fontId="2"/>
  </si>
  <si>
    <t>４－⑤13:10～</t>
    <phoneticPr fontId="2"/>
  </si>
  <si>
    <t>３－②負</t>
    <phoneticPr fontId="2"/>
  </si>
  <si>
    <t>４－②負</t>
    <phoneticPr fontId="2"/>
  </si>
  <si>
    <t>４－⑥14:05～</t>
    <phoneticPr fontId="2"/>
  </si>
  <si>
    <t>３－③負</t>
    <phoneticPr fontId="2"/>
  </si>
  <si>
    <t>４－③負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</si>
</sst>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20" fontId="3" fillId="0" borderId="0" xfId="0" applyNumberFormat="1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0" fontId="3" fillId="0" borderId="1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1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20" fontId="3" fillId="0" borderId="10" xfId="0" applyNumberFormat="1" applyFont="1" applyBorder="1" applyAlignment="1">
      <alignment vertical="center" shrinkToFit="1"/>
    </xf>
    <xf numFmtId="20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7" xfId="0" applyFont="1" applyBorder="1" applyAlignment="1">
      <alignment horizontal="centerContinuous" vertical="center" shrinkToFit="1"/>
    </xf>
    <xf numFmtId="0" fontId="3" fillId="0" borderId="8" xfId="0" applyFont="1" applyBorder="1" applyAlignment="1">
      <alignment horizontal="centerContinuous" vertical="center" shrinkToFit="1"/>
    </xf>
    <xf numFmtId="0" fontId="3" fillId="0" borderId="9" xfId="0" applyFont="1" applyBorder="1" applyAlignment="1">
      <alignment horizontal="centerContinuous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Continuous" vertical="center" shrinkToFit="1"/>
    </xf>
    <xf numFmtId="0" fontId="7" fillId="0" borderId="8" xfId="0" applyFont="1" applyBorder="1" applyAlignment="1">
      <alignment horizontal="centerContinuous" vertical="center" shrinkToFit="1"/>
    </xf>
    <xf numFmtId="0" fontId="7" fillId="0" borderId="9" xfId="0" applyFont="1" applyBorder="1" applyAlignment="1">
      <alignment horizontal="centerContinuous" vertical="center" shrinkToFi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Continuous" vertical="center" shrinkToFit="1"/>
    </xf>
    <xf numFmtId="0" fontId="0" fillId="0" borderId="9" xfId="0" applyBorder="1" applyAlignment="1">
      <alignment horizontal="centerContinuous" vertical="center" shrinkToFit="1"/>
    </xf>
    <xf numFmtId="0" fontId="0" fillId="0" borderId="22" xfId="0" applyBorder="1" applyAlignment="1">
      <alignment horizontal="center" vertical="top"/>
    </xf>
    <xf numFmtId="0" fontId="0" fillId="0" borderId="10" xfId="0" applyBorder="1" applyAlignment="1">
      <alignment vertical="center" shrinkToFi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1" fillId="0" borderId="0" xfId="1">
      <alignment vertical="center"/>
    </xf>
    <xf numFmtId="0" fontId="10" fillId="0" borderId="0" xfId="1" applyFont="1">
      <alignment vertical="center"/>
    </xf>
    <xf numFmtId="0" fontId="1" fillId="0" borderId="15" xfId="1" applyBorder="1">
      <alignment vertical="center"/>
    </xf>
    <xf numFmtId="0" fontId="1" fillId="0" borderId="16" xfId="1" applyBorder="1">
      <alignment vertical="center"/>
    </xf>
    <xf numFmtId="0" fontId="1" fillId="0" borderId="14" xfId="1" applyBorder="1">
      <alignment vertical="center"/>
    </xf>
    <xf numFmtId="0" fontId="1" fillId="0" borderId="32" xfId="1" applyBorder="1">
      <alignment vertical="center"/>
    </xf>
    <xf numFmtId="0" fontId="1" fillId="0" borderId="19" xfId="1" applyBorder="1">
      <alignment vertical="center"/>
    </xf>
    <xf numFmtId="0" fontId="1" fillId="0" borderId="18" xfId="1" applyBorder="1">
      <alignment vertical="center"/>
    </xf>
    <xf numFmtId="0" fontId="1" fillId="0" borderId="0" xfId="1" applyBorder="1">
      <alignment vertical="center"/>
    </xf>
    <xf numFmtId="0" fontId="1" fillId="0" borderId="21" xfId="1" applyBorder="1">
      <alignment vertical="center"/>
    </xf>
    <xf numFmtId="0" fontId="1" fillId="0" borderId="17" xfId="1" applyBorder="1">
      <alignment vertical="center"/>
    </xf>
    <xf numFmtId="0" fontId="1" fillId="0" borderId="20" xfId="1" applyBorder="1">
      <alignment vertical="center"/>
    </xf>
    <xf numFmtId="0" fontId="1" fillId="0" borderId="33" xfId="1" applyBorder="1">
      <alignment vertical="center"/>
    </xf>
    <xf numFmtId="0" fontId="1" fillId="0" borderId="22" xfId="1" applyBorder="1">
      <alignment vertical="center"/>
    </xf>
    <xf numFmtId="0" fontId="9" fillId="0" borderId="0" xfId="0" applyFont="1" applyBorder="1">
      <alignment vertical="center"/>
    </xf>
    <xf numFmtId="20" fontId="7" fillId="0" borderId="10" xfId="0" applyNumberFormat="1" applyFont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1" fillId="0" borderId="13" xfId="1" applyBorder="1">
      <alignment vertical="center"/>
    </xf>
    <xf numFmtId="0" fontId="1" fillId="0" borderId="34" xfId="1" applyBorder="1">
      <alignment vertical="center"/>
    </xf>
    <xf numFmtId="0" fontId="1" fillId="0" borderId="28" xfId="1" applyBorder="1">
      <alignment vertical="center"/>
    </xf>
    <xf numFmtId="0" fontId="1" fillId="0" borderId="35" xfId="1" applyBorder="1">
      <alignment vertical="center"/>
    </xf>
    <xf numFmtId="0" fontId="1" fillId="0" borderId="36" xfId="1" applyBorder="1">
      <alignment vertical="center"/>
    </xf>
    <xf numFmtId="0" fontId="1" fillId="0" borderId="37" xfId="1" applyBorder="1">
      <alignment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20" fontId="3" fillId="0" borderId="7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12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Continuous"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horizontal="centerContinuous" vertical="center"/>
    </xf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3" fillId="4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5" fillId="0" borderId="0" xfId="0" applyFont="1">
      <alignment vertical="center"/>
    </xf>
    <xf numFmtId="0" fontId="0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16" fillId="0" borderId="0" xfId="1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vertical="center" shrinkToFit="1"/>
    </xf>
    <xf numFmtId="0" fontId="0" fillId="0" borderId="9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 shrinkToFit="1"/>
    </xf>
    <xf numFmtId="0" fontId="0" fillId="0" borderId="9" xfId="0" applyFont="1" applyBorder="1" applyAlignment="1">
      <alignment horizontal="centerContinuous" vertical="center" shrinkToFit="1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7" xfId="0" applyFont="1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7" xfId="0" applyFont="1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7" xfId="0" applyFont="1" applyBorder="1" applyAlignment="1">
      <alignment vertical="center" textRotation="255" wrapText="1"/>
    </xf>
    <xf numFmtId="0" fontId="0" fillId="0" borderId="9" xfId="0" applyBorder="1" applyAlignment="1">
      <alignment vertical="center" textRotation="255" wrapText="1"/>
    </xf>
    <xf numFmtId="0" fontId="0" fillId="0" borderId="7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textRotation="255" wrapText="1"/>
    </xf>
    <xf numFmtId="0" fontId="0" fillId="0" borderId="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1</xdr:row>
      <xdr:rowOff>142875</xdr:rowOff>
    </xdr:from>
    <xdr:to>
      <xdr:col>13</xdr:col>
      <xdr:colOff>409574</xdr:colOff>
      <xdr:row>20</xdr:row>
      <xdr:rowOff>47626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942974" y="6543675"/>
          <a:ext cx="7172325" cy="4019551"/>
        </a:xfrm>
        <a:prstGeom prst="roundRect">
          <a:avLst>
            <a:gd name="adj" fmla="val 3680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314325</xdr:colOff>
      <xdr:row>4</xdr:row>
      <xdr:rowOff>57150</xdr:rowOff>
    </xdr:from>
    <xdr:to>
      <xdr:col>12</xdr:col>
      <xdr:colOff>438150</xdr:colOff>
      <xdr:row>18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5962650" y="7315200"/>
          <a:ext cx="1495425" cy="23717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600075</xdr:colOff>
      <xdr:row>4</xdr:row>
      <xdr:rowOff>47626</xdr:rowOff>
    </xdr:from>
    <xdr:to>
      <xdr:col>5</xdr:col>
      <xdr:colOff>76200</xdr:colOff>
      <xdr:row>18</xdr:row>
      <xdr:rowOff>28576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447800" y="7305676"/>
          <a:ext cx="1533525" cy="23812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142876</xdr:colOff>
      <xdr:row>4</xdr:row>
      <xdr:rowOff>57150</xdr:rowOff>
    </xdr:from>
    <xdr:to>
      <xdr:col>8</xdr:col>
      <xdr:colOff>295276</xdr:colOff>
      <xdr:row>18</xdr:row>
      <xdr:rowOff>28575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3733801" y="7315200"/>
          <a:ext cx="1524000" cy="23717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457200</xdr:colOff>
      <xdr:row>18</xdr:row>
      <xdr:rowOff>47625</xdr:rowOff>
    </xdr:from>
    <xdr:to>
      <xdr:col>12</xdr:col>
      <xdr:colOff>590550</xdr:colOff>
      <xdr:row>18</xdr:row>
      <xdr:rowOff>47625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1304925" y="9705975"/>
          <a:ext cx="63055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4</xdr:row>
      <xdr:rowOff>47625</xdr:rowOff>
    </xdr:from>
    <xdr:to>
      <xdr:col>12</xdr:col>
      <xdr:colOff>571500</xdr:colOff>
      <xdr:row>4</xdr:row>
      <xdr:rowOff>47625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1285875" y="7305675"/>
          <a:ext cx="63055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371475</xdr:colOff>
      <xdr:row>23</xdr:row>
      <xdr:rowOff>152400</xdr:rowOff>
    </xdr:from>
    <xdr:ext cx="2017925" cy="559192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3276600" y="4095750"/>
          <a:ext cx="2017925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/>
            <a:t>テニスコート</a:t>
          </a:r>
        </a:p>
      </xdr:txBody>
    </xdr:sp>
    <xdr:clientData/>
  </xdr:oneCellAnchor>
  <xdr:oneCellAnchor>
    <xdr:from>
      <xdr:col>11</xdr:col>
      <xdr:colOff>29233</xdr:colOff>
      <xdr:row>27</xdr:row>
      <xdr:rowOff>50800</xdr:rowOff>
    </xdr:from>
    <xdr:ext cx="915122" cy="1887633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7052333" y="4851400"/>
          <a:ext cx="915122" cy="1887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4000"/>
            <a:t>駐車場</a:t>
          </a:r>
        </a:p>
      </xdr:txBody>
    </xdr:sp>
    <xdr:clientData/>
  </xdr:oneCellAnchor>
  <xdr:oneCellAnchor>
    <xdr:from>
      <xdr:col>10</xdr:col>
      <xdr:colOff>152400</xdr:colOff>
      <xdr:row>9</xdr:row>
      <xdr:rowOff>63500</xdr:rowOff>
    </xdr:from>
    <xdr:ext cx="535339" cy="759182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6489700" y="1676400"/>
          <a:ext cx="535339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>
              <a:solidFill>
                <a:srgbClr val="FF0000"/>
              </a:solidFill>
            </a:rPr>
            <a:t>２</a:t>
          </a:r>
          <a:endParaRPr kumimoji="1" lang="en-US" altLang="ja-JP" sz="4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622300</xdr:colOff>
      <xdr:row>9</xdr:row>
      <xdr:rowOff>25400</xdr:rowOff>
    </xdr:from>
    <xdr:ext cx="535339" cy="759182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4216400" y="1638300"/>
          <a:ext cx="535339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>
              <a:solidFill>
                <a:srgbClr val="FF0000"/>
              </a:solidFill>
            </a:rPr>
            <a:t>１</a:t>
          </a:r>
          <a:endParaRPr kumimoji="1" lang="en-US" altLang="ja-JP" sz="4000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368300</xdr:colOff>
      <xdr:row>9</xdr:row>
      <xdr:rowOff>0</xdr:rowOff>
    </xdr:from>
    <xdr:ext cx="535339" cy="759182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1905000" y="1612900"/>
          <a:ext cx="535339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>
              <a:solidFill>
                <a:srgbClr val="FF0000"/>
              </a:solidFill>
            </a:rPr>
            <a:t>３</a:t>
          </a:r>
          <a:endParaRPr kumimoji="1" lang="en-US" altLang="ja-JP" sz="4000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368300</xdr:colOff>
      <xdr:row>32</xdr:row>
      <xdr:rowOff>101600</xdr:rowOff>
    </xdr:from>
    <xdr:ext cx="535339" cy="759182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2590800" y="5803900"/>
          <a:ext cx="535339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>
              <a:solidFill>
                <a:srgbClr val="FF0000"/>
              </a:solidFill>
            </a:rPr>
            <a:t>４</a:t>
          </a:r>
          <a:endParaRPr kumimoji="1" lang="en-US" altLang="ja-JP" sz="40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25400</xdr:colOff>
      <xdr:row>32</xdr:row>
      <xdr:rowOff>88900</xdr:rowOff>
    </xdr:from>
    <xdr:ext cx="697627" cy="759182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4991100" y="5778500"/>
          <a:ext cx="697627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/>
            <a:t>芝</a:t>
          </a:r>
          <a:endParaRPr kumimoji="1" lang="en-US" altLang="ja-JP" sz="4000"/>
        </a:p>
      </xdr:txBody>
    </xdr:sp>
    <xdr:clientData/>
  </xdr:oneCellAnchor>
  <xdr:twoCellAnchor>
    <xdr:from>
      <xdr:col>6</xdr:col>
      <xdr:colOff>177800</xdr:colOff>
      <xdr:row>18</xdr:row>
      <xdr:rowOff>63500</xdr:rowOff>
    </xdr:from>
    <xdr:to>
      <xdr:col>7</xdr:col>
      <xdr:colOff>177800</xdr:colOff>
      <xdr:row>20</xdr:row>
      <xdr:rowOff>88900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771900" y="3276600"/>
          <a:ext cx="685800" cy="3810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本部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"/>
  <sheetViews>
    <sheetView showGridLines="0" zoomScaleNormal="100" zoomScaleSheetLayoutView="70" workbookViewId="0">
      <selection activeCell="B6" sqref="B6"/>
    </sheetView>
  </sheetViews>
  <sheetFormatPr defaultRowHeight="13.5" x14ac:dyDescent="0.15"/>
  <cols>
    <col min="1" max="1" width="1.5" customWidth="1"/>
    <col min="2" max="2" width="8.625" customWidth="1"/>
    <col min="3" max="4" width="13.625" customWidth="1"/>
    <col min="5" max="5" width="8.625" customWidth="1"/>
    <col min="6" max="7" width="13.625" customWidth="1"/>
    <col min="8" max="8" width="5.125" customWidth="1"/>
    <col min="9" max="9" width="8.625" customWidth="1"/>
    <col min="10" max="11" width="13.625" customWidth="1"/>
    <col min="13" max="14" width="13.625" customWidth="1"/>
  </cols>
  <sheetData>
    <row r="1" spans="1:23" ht="12" customHeight="1" x14ac:dyDescent="0.15"/>
    <row r="2" spans="1:23" ht="30.75" customHeight="1" x14ac:dyDescent="0.15">
      <c r="B2" s="4" t="s">
        <v>236</v>
      </c>
    </row>
    <row r="3" spans="1:23" ht="18" customHeight="1" x14ac:dyDescent="0.15"/>
    <row r="4" spans="1:23" ht="27.75" customHeight="1" x14ac:dyDescent="0.15">
      <c r="B4" s="3" t="s">
        <v>0</v>
      </c>
    </row>
    <row r="5" spans="1:23" ht="27.75" customHeight="1" thickBot="1" x14ac:dyDescent="0.2">
      <c r="B5" s="19" t="s">
        <v>1</v>
      </c>
      <c r="C5" s="20"/>
      <c r="D5" s="20"/>
      <c r="E5" s="20"/>
      <c r="F5" s="20"/>
      <c r="G5" s="20"/>
      <c r="I5" s="19" t="s">
        <v>2</v>
      </c>
      <c r="J5" s="20"/>
      <c r="K5" s="20"/>
      <c r="L5" s="20"/>
      <c r="M5" s="20"/>
      <c r="N5" s="20"/>
      <c r="P5" s="30"/>
      <c r="Q5" s="102"/>
      <c r="R5" s="30"/>
      <c r="S5" s="30"/>
      <c r="T5" s="30"/>
      <c r="U5" s="30"/>
      <c r="V5" s="30"/>
      <c r="W5" s="30"/>
    </row>
    <row r="6" spans="1:23" ht="27.75" customHeight="1" x14ac:dyDescent="0.15">
      <c r="B6" s="16" t="s">
        <v>242</v>
      </c>
      <c r="C6" s="17"/>
      <c r="D6" s="17"/>
      <c r="E6" s="17"/>
      <c r="F6" s="17"/>
      <c r="G6" s="18"/>
      <c r="I6" s="16"/>
      <c r="J6" s="17"/>
      <c r="K6" s="17"/>
      <c r="L6" s="17"/>
      <c r="M6" s="17"/>
      <c r="N6" s="18"/>
      <c r="P6" s="30"/>
      <c r="Q6" s="157"/>
      <c r="R6" s="157"/>
      <c r="S6" s="30"/>
      <c r="T6" s="30"/>
      <c r="U6" s="30"/>
      <c r="V6" s="30"/>
      <c r="W6" s="30"/>
    </row>
    <row r="7" spans="1:23" ht="30" customHeight="1" thickBot="1" x14ac:dyDescent="0.2">
      <c r="B7" s="15" t="s">
        <v>3</v>
      </c>
      <c r="C7" s="15"/>
      <c r="D7" s="15"/>
      <c r="E7" s="15" t="s">
        <v>4</v>
      </c>
      <c r="F7" s="15"/>
      <c r="G7" s="15"/>
      <c r="I7" s="15" t="s">
        <v>5</v>
      </c>
      <c r="J7" s="15"/>
      <c r="K7" s="15"/>
      <c r="L7" s="15" t="s">
        <v>6</v>
      </c>
      <c r="M7" s="15"/>
      <c r="N7" s="15"/>
      <c r="P7" s="30"/>
      <c r="Q7" s="157"/>
      <c r="R7" s="157"/>
      <c r="S7" s="30"/>
      <c r="T7" s="30"/>
      <c r="U7" s="30"/>
      <c r="V7" s="30"/>
      <c r="W7" s="30"/>
    </row>
    <row r="8" spans="1:23" s="106" customFormat="1" ht="30" customHeight="1" x14ac:dyDescent="0.15">
      <c r="A8" s="104"/>
      <c r="B8" s="66" t="s">
        <v>7</v>
      </c>
      <c r="C8" s="166" t="s">
        <v>241</v>
      </c>
      <c r="D8" s="167"/>
      <c r="E8" s="67" t="s">
        <v>8</v>
      </c>
      <c r="F8" s="155" t="s">
        <v>211</v>
      </c>
      <c r="G8" s="156"/>
      <c r="H8" s="119"/>
      <c r="I8" s="115" t="s">
        <v>9</v>
      </c>
      <c r="J8" s="166" t="s">
        <v>208</v>
      </c>
      <c r="K8" s="167"/>
      <c r="L8" s="116" t="s">
        <v>10</v>
      </c>
      <c r="M8" s="155" t="s">
        <v>217</v>
      </c>
      <c r="N8" s="156"/>
      <c r="O8" s="131"/>
      <c r="P8" s="105"/>
      <c r="Q8" s="158"/>
      <c r="R8" s="158"/>
      <c r="S8" s="105"/>
      <c r="T8" s="105"/>
      <c r="U8" s="105"/>
      <c r="V8" s="105"/>
      <c r="W8" s="105"/>
    </row>
    <row r="9" spans="1:23" s="106" customFormat="1" ht="30" customHeight="1" x14ac:dyDescent="0.15">
      <c r="A9" s="104"/>
      <c r="B9" s="68" t="s">
        <v>11</v>
      </c>
      <c r="C9" s="168" t="s">
        <v>219</v>
      </c>
      <c r="D9" s="169"/>
      <c r="E9" s="69" t="s">
        <v>12</v>
      </c>
      <c r="F9" s="161" t="s">
        <v>209</v>
      </c>
      <c r="G9" s="162"/>
      <c r="H9" s="119"/>
      <c r="I9" s="117" t="s">
        <v>13</v>
      </c>
      <c r="J9" s="161" t="s">
        <v>215</v>
      </c>
      <c r="K9" s="162"/>
      <c r="L9" s="118" t="s">
        <v>14</v>
      </c>
      <c r="M9" s="161" t="s">
        <v>212</v>
      </c>
      <c r="N9" s="162"/>
      <c r="O9" s="104"/>
      <c r="P9" s="107"/>
      <c r="Q9" s="159"/>
      <c r="R9" s="159"/>
      <c r="S9" s="105"/>
      <c r="T9" s="105"/>
      <c r="U9" s="159"/>
      <c r="V9" s="159"/>
      <c r="W9" s="105"/>
    </row>
    <row r="10" spans="1:23" s="111" customFormat="1" ht="30" customHeight="1" thickBot="1" x14ac:dyDescent="0.2">
      <c r="A10" s="109"/>
      <c r="B10" s="70" t="s">
        <v>15</v>
      </c>
      <c r="C10" s="163" t="s">
        <v>36</v>
      </c>
      <c r="D10" s="170"/>
      <c r="E10" s="71" t="s">
        <v>16</v>
      </c>
      <c r="F10" s="163" t="s">
        <v>38</v>
      </c>
      <c r="G10" s="164"/>
      <c r="H10" s="119"/>
      <c r="I10" s="120" t="s">
        <v>17</v>
      </c>
      <c r="J10" s="171" t="s">
        <v>223</v>
      </c>
      <c r="K10" s="172"/>
      <c r="L10" s="121" t="s">
        <v>18</v>
      </c>
      <c r="M10" s="163" t="s">
        <v>225</v>
      </c>
      <c r="N10" s="164"/>
      <c r="O10" s="130"/>
      <c r="P10" s="110"/>
      <c r="Q10" s="160"/>
      <c r="R10" s="160"/>
      <c r="S10" s="112"/>
      <c r="T10" s="112"/>
      <c r="U10" s="160"/>
      <c r="V10" s="160"/>
      <c r="W10" s="112"/>
    </row>
    <row r="11" spans="1:23" s="106" customFormat="1" ht="30" customHeight="1" x14ac:dyDescent="0.15">
      <c r="B11" s="108"/>
      <c r="C11" s="139"/>
      <c r="D11" s="139"/>
      <c r="E11" s="139"/>
      <c r="F11" s="123"/>
      <c r="G11" s="123"/>
      <c r="H11" s="123"/>
      <c r="I11" s="123"/>
      <c r="J11" s="123"/>
      <c r="K11" s="123"/>
      <c r="L11" s="140"/>
      <c r="M11" s="123"/>
      <c r="N11" s="123"/>
      <c r="P11" s="107"/>
      <c r="Q11" s="159"/>
      <c r="R11" s="159"/>
      <c r="S11" s="105"/>
      <c r="T11" s="105"/>
      <c r="U11" s="158"/>
      <c r="V11" s="158"/>
      <c r="W11" s="105"/>
    </row>
    <row r="12" spans="1:23" s="106" customFormat="1" ht="30" customHeight="1" x14ac:dyDescent="0.15">
      <c r="B12" s="108"/>
      <c r="C12" s="139"/>
      <c r="D12" s="139"/>
      <c r="E12" s="139"/>
      <c r="F12" s="123"/>
      <c r="G12" s="123"/>
      <c r="H12" s="123"/>
      <c r="I12" s="123"/>
      <c r="J12" s="123"/>
      <c r="K12" s="123"/>
      <c r="L12" s="140"/>
      <c r="M12" s="140"/>
      <c r="N12" s="140"/>
      <c r="P12" s="107"/>
      <c r="Q12" s="159"/>
      <c r="R12" s="159"/>
      <c r="S12" s="105"/>
      <c r="T12" s="105"/>
      <c r="U12" s="158"/>
      <c r="V12" s="158"/>
      <c r="W12" s="105"/>
    </row>
    <row r="13" spans="1:23" s="111" customFormat="1" ht="30" customHeight="1" thickBot="1" x14ac:dyDescent="0.2">
      <c r="B13" s="19" t="s">
        <v>19</v>
      </c>
      <c r="C13" s="113"/>
      <c r="D13" s="113"/>
      <c r="E13" s="113"/>
      <c r="F13" s="122"/>
      <c r="G13" s="122"/>
      <c r="H13" s="123"/>
      <c r="I13" s="124" t="s">
        <v>20</v>
      </c>
      <c r="J13" s="122"/>
      <c r="K13" s="122"/>
      <c r="L13" s="122"/>
      <c r="M13" s="122"/>
      <c r="N13" s="122"/>
      <c r="P13" s="110"/>
      <c r="Q13" s="130"/>
      <c r="R13" s="130"/>
      <c r="S13" s="112"/>
      <c r="T13" s="112"/>
      <c r="U13" s="160"/>
      <c r="V13" s="160"/>
      <c r="W13" s="112"/>
    </row>
    <row r="14" spans="1:23" s="111" customFormat="1" ht="30" customHeight="1" x14ac:dyDescent="0.15">
      <c r="B14" s="16"/>
      <c r="C14" s="114"/>
      <c r="D14" s="114"/>
      <c r="E14" s="114"/>
      <c r="F14" s="125"/>
      <c r="G14" s="126"/>
      <c r="H14" s="123"/>
      <c r="I14" s="127"/>
      <c r="J14" s="125"/>
      <c r="K14" s="125"/>
      <c r="L14" s="125"/>
      <c r="M14" s="125"/>
      <c r="N14" s="126"/>
      <c r="P14" s="112"/>
      <c r="Q14" s="112"/>
      <c r="R14" s="112"/>
      <c r="S14" s="112"/>
      <c r="T14" s="112"/>
      <c r="U14" s="160"/>
      <c r="V14" s="160"/>
      <c r="W14" s="112"/>
    </row>
    <row r="15" spans="1:23" s="111" customFormat="1" ht="30" customHeight="1" thickBot="1" x14ac:dyDescent="0.2">
      <c r="B15" s="15" t="s">
        <v>21</v>
      </c>
      <c r="C15" s="15"/>
      <c r="D15" s="15"/>
      <c r="E15" s="15" t="s">
        <v>22</v>
      </c>
      <c r="F15" s="128"/>
      <c r="G15" s="128"/>
      <c r="H15" s="128"/>
      <c r="I15" s="128" t="s">
        <v>23</v>
      </c>
      <c r="J15" s="128"/>
      <c r="K15" s="128"/>
      <c r="L15" s="128" t="s">
        <v>24</v>
      </c>
      <c r="M15" s="128"/>
      <c r="N15" s="128"/>
      <c r="P15" s="112"/>
      <c r="Q15" s="112"/>
      <c r="R15" s="112"/>
      <c r="S15" s="112"/>
      <c r="T15" s="112"/>
      <c r="U15" s="160"/>
      <c r="V15" s="160"/>
      <c r="W15" s="112"/>
    </row>
    <row r="16" spans="1:23" s="106" customFormat="1" ht="30" customHeight="1" x14ac:dyDescent="0.15">
      <c r="A16" s="104"/>
      <c r="B16" s="66" t="s">
        <v>25</v>
      </c>
      <c r="C16" s="166" t="s">
        <v>207</v>
      </c>
      <c r="D16" s="167"/>
      <c r="E16" s="67" t="s">
        <v>26</v>
      </c>
      <c r="F16" s="155" t="s">
        <v>237</v>
      </c>
      <c r="G16" s="156"/>
      <c r="H16" s="119"/>
      <c r="I16" s="115" t="s">
        <v>27</v>
      </c>
      <c r="J16" s="155" t="s">
        <v>218</v>
      </c>
      <c r="K16" s="156"/>
      <c r="L16" s="116" t="s">
        <v>28</v>
      </c>
      <c r="M16" s="155" t="s">
        <v>226</v>
      </c>
      <c r="N16" s="156"/>
      <c r="O16" s="131"/>
      <c r="P16" s="105"/>
      <c r="Q16" s="105"/>
      <c r="R16" s="105"/>
      <c r="S16" s="105"/>
      <c r="T16" s="105"/>
      <c r="U16" s="131"/>
      <c r="V16" s="131"/>
      <c r="W16" s="105"/>
    </row>
    <row r="17" spans="1:23" s="106" customFormat="1" ht="30" customHeight="1" x14ac:dyDescent="0.15">
      <c r="A17" s="104"/>
      <c r="B17" s="68" t="s">
        <v>29</v>
      </c>
      <c r="C17" s="168" t="s">
        <v>214</v>
      </c>
      <c r="D17" s="169"/>
      <c r="E17" s="69" t="s">
        <v>30</v>
      </c>
      <c r="F17" s="161" t="s">
        <v>210</v>
      </c>
      <c r="G17" s="162"/>
      <c r="H17" s="119"/>
      <c r="I17" s="117" t="s">
        <v>31</v>
      </c>
      <c r="J17" s="161" t="s">
        <v>216</v>
      </c>
      <c r="K17" s="162"/>
      <c r="L17" s="118" t="s">
        <v>32</v>
      </c>
      <c r="M17" s="161" t="s">
        <v>213</v>
      </c>
      <c r="N17" s="162"/>
      <c r="O17" s="104"/>
      <c r="P17" s="105"/>
      <c r="Q17" s="105"/>
      <c r="R17" s="105"/>
      <c r="S17" s="105"/>
      <c r="T17" s="105"/>
      <c r="U17" s="105"/>
      <c r="V17" s="105"/>
      <c r="W17" s="105"/>
    </row>
    <row r="18" spans="1:23" s="111" customFormat="1" ht="30" customHeight="1" thickBot="1" x14ac:dyDescent="0.2">
      <c r="A18" s="109"/>
      <c r="B18" s="70" t="s">
        <v>33</v>
      </c>
      <c r="C18" s="171" t="s">
        <v>220</v>
      </c>
      <c r="D18" s="173"/>
      <c r="E18" s="71" t="s">
        <v>34</v>
      </c>
      <c r="F18" s="163" t="s">
        <v>221</v>
      </c>
      <c r="G18" s="164"/>
      <c r="H18" s="119"/>
      <c r="I18" s="120" t="s">
        <v>35</v>
      </c>
      <c r="J18" s="163" t="s">
        <v>222</v>
      </c>
      <c r="K18" s="164"/>
      <c r="L18" s="121" t="s">
        <v>37</v>
      </c>
      <c r="M18" s="163" t="s">
        <v>224</v>
      </c>
      <c r="N18" s="164"/>
      <c r="O18" s="130"/>
      <c r="P18" s="112"/>
      <c r="Q18" s="112"/>
      <c r="R18" s="112"/>
      <c r="S18" s="112"/>
      <c r="T18" s="112"/>
      <c r="U18" s="112"/>
      <c r="V18" s="112"/>
      <c r="W18" s="112"/>
    </row>
    <row r="19" spans="1:23" ht="23.25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111"/>
      <c r="M19" s="111"/>
      <c r="N19" s="111"/>
    </row>
    <row r="20" spans="1:23" s="2" customFormat="1" ht="21.75" customHeight="1" x14ac:dyDescent="0.15">
      <c r="B20" s="2" t="s">
        <v>39</v>
      </c>
      <c r="C20" s="5"/>
      <c r="E20" s="5" t="s">
        <v>230</v>
      </c>
      <c r="F20" s="5"/>
      <c r="J20" s="165"/>
      <c r="K20" s="165"/>
      <c r="O20" s="14"/>
      <c r="P20" s="72"/>
    </row>
    <row r="21" spans="1:23" s="2" customFormat="1" ht="21.75" customHeight="1" x14ac:dyDescent="0.15">
      <c r="B21" s="2" t="s">
        <v>40</v>
      </c>
      <c r="C21" s="5"/>
      <c r="E21" s="5" t="s">
        <v>41</v>
      </c>
      <c r="F21" s="5"/>
      <c r="O21" s="14"/>
      <c r="P21" s="72"/>
    </row>
    <row r="22" spans="1:23" s="2" customFormat="1" ht="21.75" customHeight="1" x14ac:dyDescent="0.15">
      <c r="B22" s="2" t="s">
        <v>42</v>
      </c>
      <c r="C22" s="5"/>
      <c r="E22" s="5" t="s">
        <v>43</v>
      </c>
      <c r="F22" s="5"/>
      <c r="O22" s="14"/>
      <c r="P22" s="72"/>
    </row>
    <row r="23" spans="1:23" s="2" customFormat="1" ht="21.75" customHeight="1" x14ac:dyDescent="0.15">
      <c r="B23" s="2" t="s">
        <v>44</v>
      </c>
      <c r="C23" s="5"/>
      <c r="E23" s="5" t="s">
        <v>234</v>
      </c>
      <c r="F23" s="5"/>
      <c r="O23" s="14"/>
      <c r="P23" s="72"/>
    </row>
    <row r="24" spans="1:23" s="2" customFormat="1" ht="30" customHeight="1" x14ac:dyDescent="0.15">
      <c r="B24" s="5"/>
      <c r="C24" s="5"/>
      <c r="D24" s="5"/>
      <c r="E24" s="5"/>
      <c r="F24" s="5"/>
    </row>
  </sheetData>
  <mergeCells count="39">
    <mergeCell ref="M18:N18"/>
    <mergeCell ref="C16:D16"/>
    <mergeCell ref="F16:G16"/>
    <mergeCell ref="J16:K16"/>
    <mergeCell ref="M16:N16"/>
    <mergeCell ref="C17:D17"/>
    <mergeCell ref="F17:G17"/>
    <mergeCell ref="J17:K17"/>
    <mergeCell ref="M17:N17"/>
    <mergeCell ref="J20:K20"/>
    <mergeCell ref="U15:V15"/>
    <mergeCell ref="U14:V14"/>
    <mergeCell ref="U13:V13"/>
    <mergeCell ref="C8:D8"/>
    <mergeCell ref="C9:D9"/>
    <mergeCell ref="C10:D10"/>
    <mergeCell ref="F8:G8"/>
    <mergeCell ref="J8:K8"/>
    <mergeCell ref="J10:K10"/>
    <mergeCell ref="F9:G9"/>
    <mergeCell ref="J9:K9"/>
    <mergeCell ref="F10:G10"/>
    <mergeCell ref="C18:D18"/>
    <mergeCell ref="F18:G18"/>
    <mergeCell ref="J18:K18"/>
    <mergeCell ref="M8:N8"/>
    <mergeCell ref="Q7:R7"/>
    <mergeCell ref="Q8:R8"/>
    <mergeCell ref="Q6:R6"/>
    <mergeCell ref="U12:V12"/>
    <mergeCell ref="Q11:R11"/>
    <mergeCell ref="Q12:R12"/>
    <mergeCell ref="Q10:R10"/>
    <mergeCell ref="Q9:R9"/>
    <mergeCell ref="U10:V10"/>
    <mergeCell ref="U11:V11"/>
    <mergeCell ref="U9:V9"/>
    <mergeCell ref="M9:N9"/>
    <mergeCell ref="M10:N10"/>
  </mergeCells>
  <phoneticPr fontId="2"/>
  <pageMargins left="0.51181102362204722" right="0.31496062992125984" top="0.70866141732283472" bottom="0.55118110236220474" header="0.11811023622047245" footer="0.55118110236220474"/>
  <pageSetup paperSize="9" scale="9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28"/>
  <sheetViews>
    <sheetView showGridLines="0" topLeftCell="A19" zoomScaleNormal="100" zoomScaleSheetLayoutView="75" workbookViewId="0">
      <selection activeCell="C22" sqref="C22"/>
    </sheetView>
  </sheetViews>
  <sheetFormatPr defaultRowHeight="13.5" x14ac:dyDescent="0.15"/>
  <cols>
    <col min="1" max="1" width="1.5" customWidth="1"/>
    <col min="2" max="2" width="11.625" customWidth="1"/>
    <col min="3" max="3" width="18.625" customWidth="1"/>
    <col min="4" max="4" width="6.625" customWidth="1"/>
    <col min="5" max="5" width="18.625" customWidth="1"/>
    <col min="6" max="7" width="11.875" customWidth="1"/>
    <col min="8" max="8" width="2.5" customWidth="1"/>
    <col min="9" max="9" width="11.625" customWidth="1"/>
    <col min="10" max="10" width="18.625" customWidth="1"/>
    <col min="11" max="11" width="6.625" customWidth="1"/>
    <col min="12" max="12" width="18.625" customWidth="1"/>
    <col min="13" max="14" width="11.875" customWidth="1"/>
    <col min="15" max="15" width="1.5" customWidth="1"/>
  </cols>
  <sheetData>
    <row r="1" spans="2:18" ht="25.5" customHeight="1" x14ac:dyDescent="0.15">
      <c r="B1" s="73" t="s">
        <v>238</v>
      </c>
    </row>
    <row r="2" spans="2:18" ht="27" customHeight="1" x14ac:dyDescent="0.15">
      <c r="B2" s="5" t="s">
        <v>45</v>
      </c>
      <c r="J2" s="6"/>
      <c r="K2" s="2"/>
      <c r="L2" s="2"/>
      <c r="M2" s="2"/>
      <c r="N2" s="129"/>
      <c r="O2" s="129"/>
      <c r="P2" s="2"/>
      <c r="Q2" s="6"/>
      <c r="R2" s="2"/>
    </row>
    <row r="3" spans="2:18" ht="27" customHeight="1" x14ac:dyDescent="0.15">
      <c r="B3" s="6" t="s">
        <v>227</v>
      </c>
      <c r="C3" s="2"/>
      <c r="D3" s="2"/>
      <c r="E3" s="2"/>
      <c r="F3" s="129"/>
      <c r="G3" s="129"/>
      <c r="H3" s="2"/>
      <c r="I3" s="6" t="s">
        <v>46</v>
      </c>
      <c r="J3" s="2"/>
    </row>
    <row r="4" spans="2:18" ht="27" customHeight="1" x14ac:dyDescent="0.15">
      <c r="B4" s="7" t="s">
        <v>47</v>
      </c>
      <c r="C4" s="8" t="s">
        <v>48</v>
      </c>
      <c r="D4" s="9"/>
      <c r="E4" s="10"/>
      <c r="F4" s="11" t="s">
        <v>49</v>
      </c>
      <c r="G4" s="12" t="s">
        <v>231</v>
      </c>
      <c r="H4" s="2"/>
      <c r="I4" s="7" t="s">
        <v>47</v>
      </c>
      <c r="J4" s="8" t="s">
        <v>48</v>
      </c>
      <c r="K4" s="9"/>
      <c r="L4" s="10"/>
      <c r="M4" s="11" t="s">
        <v>49</v>
      </c>
      <c r="N4" s="12" t="s">
        <v>231</v>
      </c>
    </row>
    <row r="5" spans="2:18" ht="27" customHeight="1" x14ac:dyDescent="0.15">
      <c r="B5" s="101">
        <v>0.36458333333333331</v>
      </c>
      <c r="C5" s="8" t="s">
        <v>50</v>
      </c>
      <c r="D5" s="9"/>
      <c r="E5" s="10"/>
      <c r="F5" s="11"/>
      <c r="G5" s="12"/>
      <c r="H5" s="2"/>
      <c r="I5" s="101">
        <f>+B5</f>
        <v>0.36458333333333331</v>
      </c>
      <c r="J5" s="8" t="s">
        <v>50</v>
      </c>
      <c r="K5" s="9"/>
      <c r="L5" s="10"/>
      <c r="M5" s="11"/>
      <c r="N5" s="12"/>
    </row>
    <row r="6" spans="2:18" ht="27" customHeight="1" x14ac:dyDescent="0.15">
      <c r="B6" s="13" t="s">
        <v>51</v>
      </c>
      <c r="C6" s="21" t="str">
        <f>ブロック表!C$8</f>
        <v>石岡東FC</v>
      </c>
      <c r="D6" s="21" t="s">
        <v>52</v>
      </c>
      <c r="E6" s="21" t="str">
        <f>ブロック表!C$9</f>
        <v>舟島SC</v>
      </c>
      <c r="F6" s="138" t="str">
        <f>+C7</f>
        <v>神谷SSS</v>
      </c>
      <c r="G6" s="138" t="str">
        <f>+E7</f>
        <v>阿見FC</v>
      </c>
      <c r="H6" s="22"/>
      <c r="I6" s="23" t="str">
        <f t="shared" ref="I6:I14" si="0">+$B6</f>
        <v>① 9:30～</v>
      </c>
      <c r="J6" s="21" t="str">
        <f>ブロック表!J$8</f>
        <v>第3FC</v>
      </c>
      <c r="K6" s="21" t="s">
        <v>52</v>
      </c>
      <c r="L6" s="21" t="str">
        <f>ブロック表!J$9</f>
        <v>牛久FC</v>
      </c>
      <c r="M6" s="138" t="str">
        <f>+J7</f>
        <v>守谷JFC</v>
      </c>
      <c r="N6" s="138" t="str">
        <f>+L7</f>
        <v>とりで倶楽部</v>
      </c>
    </row>
    <row r="7" spans="2:18" ht="27" customHeight="1" x14ac:dyDescent="0.15">
      <c r="B7" s="13" t="s">
        <v>53</v>
      </c>
      <c r="C7" s="21" t="str">
        <f>ブロック表!F$8</f>
        <v>神谷SSS</v>
      </c>
      <c r="D7" s="21" t="s">
        <v>52</v>
      </c>
      <c r="E7" s="21" t="str">
        <f>ブロック表!F$9</f>
        <v>阿見FC</v>
      </c>
      <c r="F7" s="138" t="str">
        <f>+C8</f>
        <v>舟島SC</v>
      </c>
      <c r="G7" s="138" t="str">
        <f>+E8</f>
        <v>新治SC</v>
      </c>
      <c r="H7" s="22"/>
      <c r="I7" s="23" t="str">
        <f t="shared" si="0"/>
        <v>②10:15～</v>
      </c>
      <c r="J7" s="21" t="str">
        <f>ブロック表!M$8</f>
        <v>守谷JFC</v>
      </c>
      <c r="K7" s="21" t="s">
        <v>52</v>
      </c>
      <c r="L7" s="21" t="str">
        <f>ブロック表!M$9</f>
        <v>とりで倶楽部</v>
      </c>
      <c r="M7" s="138" t="str">
        <f>+J8</f>
        <v>牛久FC</v>
      </c>
      <c r="N7" s="138" t="str">
        <f>+L8</f>
        <v>サンダーズFC</v>
      </c>
    </row>
    <row r="8" spans="2:18" ht="27" customHeight="1" x14ac:dyDescent="0.15">
      <c r="B8" s="13" t="s">
        <v>54</v>
      </c>
      <c r="C8" s="21" t="str">
        <f>ブロック表!C$9</f>
        <v>舟島SC</v>
      </c>
      <c r="D8" s="21" t="s">
        <v>52</v>
      </c>
      <c r="E8" s="21" t="str">
        <f>ブロック表!C$10</f>
        <v>新治SC</v>
      </c>
      <c r="F8" s="138" t="str">
        <f>+C9</f>
        <v>阿見FC</v>
      </c>
      <c r="G8" s="138" t="str">
        <f>+E9</f>
        <v>土浦小SSS</v>
      </c>
      <c r="H8" s="22"/>
      <c r="I8" s="23" t="str">
        <f t="shared" si="0"/>
        <v>③11:00～</v>
      </c>
      <c r="J8" s="21" t="str">
        <f>ブロック表!J$9</f>
        <v>牛久FC</v>
      </c>
      <c r="K8" s="21" t="s">
        <v>52</v>
      </c>
      <c r="L8" s="21" t="str">
        <f>ブロック表!J$10</f>
        <v>サンダーズFC</v>
      </c>
      <c r="M8" s="138" t="str">
        <f>+J9</f>
        <v>とりで倶楽部</v>
      </c>
      <c r="N8" s="138" t="str">
        <f>+L9</f>
        <v>真鍋FC</v>
      </c>
    </row>
    <row r="9" spans="2:18" ht="27" customHeight="1" x14ac:dyDescent="0.15">
      <c r="B9" s="13" t="s">
        <v>55</v>
      </c>
      <c r="C9" s="21" t="str">
        <f>ブロック表!F$9</f>
        <v>阿見FC</v>
      </c>
      <c r="D9" s="21" t="s">
        <v>52</v>
      </c>
      <c r="E9" s="21" t="str">
        <f>ブロック表!F$10</f>
        <v>土浦小SSS</v>
      </c>
      <c r="F9" s="138" t="str">
        <f>+E10</f>
        <v>新治SC</v>
      </c>
      <c r="G9" s="138" t="str">
        <f>+C10</f>
        <v>石岡東FC</v>
      </c>
      <c r="H9" s="22"/>
      <c r="I9" s="23" t="str">
        <f t="shared" si="0"/>
        <v>④11:45～</v>
      </c>
      <c r="J9" s="21" t="str">
        <f>ブロック表!M$9</f>
        <v>とりで倶楽部</v>
      </c>
      <c r="K9" s="21" t="s">
        <v>52</v>
      </c>
      <c r="L9" s="21" t="str">
        <f>ブロック表!M$10</f>
        <v>真鍋FC</v>
      </c>
      <c r="M9" s="138" t="str">
        <f>+L10</f>
        <v>サンダーズFC</v>
      </c>
      <c r="N9" s="138" t="str">
        <f>+J10</f>
        <v>第3FC</v>
      </c>
    </row>
    <row r="10" spans="2:18" ht="27" customHeight="1" x14ac:dyDescent="0.15">
      <c r="B10" s="13" t="s">
        <v>56</v>
      </c>
      <c r="C10" s="21" t="str">
        <f>ブロック表!C$8</f>
        <v>石岡東FC</v>
      </c>
      <c r="D10" s="21" t="s">
        <v>52</v>
      </c>
      <c r="E10" s="21" t="str">
        <f>ブロック表!C$10</f>
        <v>新治SC</v>
      </c>
      <c r="F10" s="138" t="str">
        <f>+E11</f>
        <v>土浦小SSS</v>
      </c>
      <c r="G10" s="138" t="str">
        <f>+C11</f>
        <v>神谷SSS</v>
      </c>
      <c r="H10" s="22"/>
      <c r="I10" s="23" t="str">
        <f t="shared" si="0"/>
        <v>⑤12:30～</v>
      </c>
      <c r="J10" s="21" t="str">
        <f>ブロック表!J$8</f>
        <v>第3FC</v>
      </c>
      <c r="K10" s="21" t="s">
        <v>52</v>
      </c>
      <c r="L10" s="21" t="str">
        <f>ブロック表!J$10</f>
        <v>サンダーズFC</v>
      </c>
      <c r="M10" s="138" t="str">
        <f>+L11</f>
        <v>真鍋FC</v>
      </c>
      <c r="N10" s="138" t="str">
        <f>+J11</f>
        <v>守谷JFC</v>
      </c>
    </row>
    <row r="11" spans="2:18" ht="27" customHeight="1" x14ac:dyDescent="0.15">
      <c r="B11" s="13" t="s">
        <v>57</v>
      </c>
      <c r="C11" s="21" t="str">
        <f>ブロック表!F$8</f>
        <v>神谷SSS</v>
      </c>
      <c r="D11" s="21" t="s">
        <v>52</v>
      </c>
      <c r="E11" s="21" t="str">
        <f>ブロック表!F$10</f>
        <v>土浦小SSS</v>
      </c>
      <c r="F11" s="138" t="str">
        <f>+C6</f>
        <v>石岡東FC</v>
      </c>
      <c r="G11" s="138" t="str">
        <f>+E6</f>
        <v>舟島SC</v>
      </c>
      <c r="H11" s="22"/>
      <c r="I11" s="23" t="str">
        <f t="shared" si="0"/>
        <v>⑥13:15～</v>
      </c>
      <c r="J11" s="21" t="str">
        <f>ブロック表!M$8</f>
        <v>守谷JFC</v>
      </c>
      <c r="K11" s="21" t="s">
        <v>52</v>
      </c>
      <c r="L11" s="21" t="str">
        <f>ブロック表!M$10</f>
        <v>真鍋FC</v>
      </c>
      <c r="M11" s="138" t="str">
        <f>+J6</f>
        <v>第3FC</v>
      </c>
      <c r="N11" s="138" t="str">
        <f>+L6</f>
        <v>牛久FC</v>
      </c>
    </row>
    <row r="12" spans="2:18" ht="27" customHeight="1" x14ac:dyDescent="0.15">
      <c r="B12" s="13" t="s">
        <v>58</v>
      </c>
      <c r="C12" s="21" t="s">
        <v>59</v>
      </c>
      <c r="D12" s="21" t="s">
        <v>52</v>
      </c>
      <c r="E12" s="21" t="s">
        <v>60</v>
      </c>
      <c r="F12" s="21" t="str">
        <f>+C14</f>
        <v>ａ１位</v>
      </c>
      <c r="G12" s="21" t="str">
        <f>+E14</f>
        <v>ｂ１位</v>
      </c>
      <c r="H12" s="22"/>
      <c r="I12" s="23" t="str">
        <f t="shared" si="0"/>
        <v>⑦14:10～</v>
      </c>
      <c r="J12" s="21" t="s">
        <v>61</v>
      </c>
      <c r="K12" s="21" t="s">
        <v>52</v>
      </c>
      <c r="L12" s="21" t="s">
        <v>62</v>
      </c>
      <c r="M12" s="21" t="str">
        <f>+J14</f>
        <v>ｃ１位</v>
      </c>
      <c r="N12" s="21" t="str">
        <f>+L14</f>
        <v>ｄ１位</v>
      </c>
    </row>
    <row r="13" spans="2:18" ht="27" customHeight="1" x14ac:dyDescent="0.15">
      <c r="B13" s="13" t="s">
        <v>63</v>
      </c>
      <c r="C13" s="21" t="s">
        <v>64</v>
      </c>
      <c r="D13" s="21" t="s">
        <v>52</v>
      </c>
      <c r="E13" s="21" t="s">
        <v>65</v>
      </c>
      <c r="F13" s="21" t="str">
        <f>+C12</f>
        <v>ａ３位</v>
      </c>
      <c r="G13" s="21" t="str">
        <f>+E12</f>
        <v>ｂ３位</v>
      </c>
      <c r="H13" s="22"/>
      <c r="I13" s="23" t="str">
        <f t="shared" si="0"/>
        <v>⑧14:55～</v>
      </c>
      <c r="J13" s="21" t="s">
        <v>66</v>
      </c>
      <c r="K13" s="21" t="s">
        <v>52</v>
      </c>
      <c r="L13" s="21" t="s">
        <v>67</v>
      </c>
      <c r="M13" s="21" t="str">
        <f>+J12</f>
        <v>ｃ３位</v>
      </c>
      <c r="N13" s="21" t="str">
        <f>+L12</f>
        <v>ｄ３位</v>
      </c>
    </row>
    <row r="14" spans="2:18" ht="27" customHeight="1" x14ac:dyDescent="0.15">
      <c r="B14" s="13" t="s">
        <v>68</v>
      </c>
      <c r="C14" s="21" t="s">
        <v>69</v>
      </c>
      <c r="D14" s="21" t="s">
        <v>52</v>
      </c>
      <c r="E14" s="21" t="s">
        <v>70</v>
      </c>
      <c r="F14" s="21" t="str">
        <f>+C13</f>
        <v>ａ２位</v>
      </c>
      <c r="G14" s="21" t="str">
        <f>+E13</f>
        <v>ｂ２位</v>
      </c>
      <c r="H14" s="22"/>
      <c r="I14" s="23" t="str">
        <f t="shared" si="0"/>
        <v>⑨15:40～</v>
      </c>
      <c r="J14" s="21" t="s">
        <v>71</v>
      </c>
      <c r="K14" s="21" t="s">
        <v>52</v>
      </c>
      <c r="L14" s="21" t="s">
        <v>72</v>
      </c>
      <c r="M14" s="21" t="str">
        <f>+J13</f>
        <v>ｃ２位</v>
      </c>
      <c r="N14" s="21" t="str">
        <f>+L13</f>
        <v>ｄ２位</v>
      </c>
    </row>
    <row r="15" spans="2:18" ht="16.5" customHeight="1" x14ac:dyDescent="0.15">
      <c r="C15" s="24"/>
      <c r="D15" s="24"/>
      <c r="E15" s="133"/>
      <c r="F15" s="25"/>
      <c r="G15" s="25"/>
      <c r="H15" s="133"/>
      <c r="I15" s="133"/>
      <c r="J15" s="133"/>
      <c r="K15" s="133"/>
      <c r="L15" s="133"/>
      <c r="M15" s="25"/>
      <c r="N15" s="25"/>
    </row>
    <row r="16" spans="2:18" ht="27" customHeight="1" x14ac:dyDescent="0.15">
      <c r="B16" s="6" t="s">
        <v>73</v>
      </c>
      <c r="C16" s="2"/>
      <c r="D16" s="2"/>
      <c r="E16" s="2"/>
      <c r="F16" s="129"/>
      <c r="G16" s="129"/>
      <c r="H16" s="2"/>
      <c r="I16" s="6" t="s">
        <v>233</v>
      </c>
      <c r="J16" s="2"/>
      <c r="K16" s="133"/>
      <c r="L16" s="133"/>
      <c r="M16" s="25"/>
      <c r="N16" s="25"/>
    </row>
    <row r="17" spans="2:14" ht="27" customHeight="1" x14ac:dyDescent="0.15">
      <c r="B17" s="7" t="s">
        <v>47</v>
      </c>
      <c r="C17" s="26" t="s">
        <v>48</v>
      </c>
      <c r="D17" s="27"/>
      <c r="E17" s="28"/>
      <c r="F17" s="21" t="s">
        <v>49</v>
      </c>
      <c r="G17" s="12" t="s">
        <v>231</v>
      </c>
      <c r="H17" s="22"/>
      <c r="I17" s="29" t="s">
        <v>47</v>
      </c>
      <c r="J17" s="26" t="s">
        <v>48</v>
      </c>
      <c r="K17" s="27"/>
      <c r="L17" s="28"/>
      <c r="M17" s="21" t="s">
        <v>49</v>
      </c>
      <c r="N17" s="12" t="s">
        <v>231</v>
      </c>
    </row>
    <row r="18" spans="2:14" ht="27" customHeight="1" x14ac:dyDescent="0.15">
      <c r="B18" s="101">
        <f>+B5</f>
        <v>0.36458333333333331</v>
      </c>
      <c r="C18" s="8" t="s">
        <v>50</v>
      </c>
      <c r="D18" s="9"/>
      <c r="E18" s="10"/>
      <c r="F18" s="11"/>
      <c r="G18" s="12"/>
      <c r="H18" s="2"/>
      <c r="I18" s="101">
        <f>+B5</f>
        <v>0.36458333333333331</v>
      </c>
      <c r="J18" s="8" t="s">
        <v>50</v>
      </c>
      <c r="K18" s="9"/>
      <c r="L18" s="10"/>
      <c r="M18" s="11"/>
      <c r="N18" s="12"/>
    </row>
    <row r="19" spans="2:14" ht="27" customHeight="1" x14ac:dyDescent="0.15">
      <c r="B19" s="13" t="str">
        <f t="shared" ref="B19:B27" si="1">+$B6</f>
        <v>① 9:30～</v>
      </c>
      <c r="C19" s="21" t="str">
        <f>ブロック表!C$16</f>
        <v>板橋FC</v>
      </c>
      <c r="D19" s="21" t="s">
        <v>52</v>
      </c>
      <c r="E19" s="21" t="str">
        <f>ブロック表!C$17</f>
        <v>フリーダムSC</v>
      </c>
      <c r="F19" s="138" t="str">
        <f>+C20</f>
        <v>ＦＣ石岡</v>
      </c>
      <c r="G19" s="138" t="str">
        <f>+E20</f>
        <v>八原SSS</v>
      </c>
      <c r="H19" s="22"/>
      <c r="I19" s="23" t="str">
        <f t="shared" ref="I19:I27" si="2">+$B6</f>
        <v>① 9:30～</v>
      </c>
      <c r="J19" s="21" t="str">
        <f>ブロック表!J16</f>
        <v>岡田FC</v>
      </c>
      <c r="K19" s="21" t="s">
        <v>52</v>
      </c>
      <c r="L19" s="21" t="str">
        <f>ブロック表!J17</f>
        <v>霞ヶ浦SSS</v>
      </c>
      <c r="M19" s="138" t="str">
        <f>+J20</f>
        <v>宮和田FC</v>
      </c>
      <c r="N19" s="138" t="str">
        <f>+L20</f>
        <v>千代田SS</v>
      </c>
    </row>
    <row r="20" spans="2:14" ht="27" customHeight="1" x14ac:dyDescent="0.15">
      <c r="B20" s="13" t="str">
        <f t="shared" si="1"/>
        <v>②10:15～</v>
      </c>
      <c r="C20" s="21" t="str">
        <f>ブロック表!F$16</f>
        <v>ＦＣ石岡</v>
      </c>
      <c r="D20" s="21" t="s">
        <v>52</v>
      </c>
      <c r="E20" s="21" t="str">
        <f>ブロック表!F$17</f>
        <v>八原SSS</v>
      </c>
      <c r="F20" s="138" t="str">
        <f>+C21</f>
        <v>フリーダムSC</v>
      </c>
      <c r="G20" s="138" t="str">
        <f>+E21</f>
        <v>ウインズFC土浦</v>
      </c>
      <c r="H20" s="22"/>
      <c r="I20" s="23" t="str">
        <f t="shared" si="2"/>
        <v>②10:15～</v>
      </c>
      <c r="J20" s="21" t="str">
        <f>ブロック表!M16</f>
        <v>宮和田FC</v>
      </c>
      <c r="K20" s="21" t="s">
        <v>52</v>
      </c>
      <c r="L20" s="21" t="str">
        <f>ブロック表!M17</f>
        <v>千代田SS</v>
      </c>
      <c r="M20" s="138" t="str">
        <f>+J21</f>
        <v>霞ヶ浦SSS</v>
      </c>
      <c r="N20" s="138" t="str">
        <f>+L21</f>
        <v>GBC土浦</v>
      </c>
    </row>
    <row r="21" spans="2:14" ht="27" customHeight="1" x14ac:dyDescent="0.15">
      <c r="B21" s="13" t="str">
        <f t="shared" si="1"/>
        <v>③11:00～</v>
      </c>
      <c r="C21" s="21" t="str">
        <f>ブロック表!C$17</f>
        <v>フリーダムSC</v>
      </c>
      <c r="D21" s="21" t="s">
        <v>52</v>
      </c>
      <c r="E21" s="21" t="str">
        <f>ブロック表!C$18</f>
        <v>ウインズFC土浦</v>
      </c>
      <c r="F21" s="138" t="str">
        <f>+C22</f>
        <v>八原SSS</v>
      </c>
      <c r="G21" s="138" t="str">
        <f>+E22</f>
        <v>土浦二小SSS</v>
      </c>
      <c r="H21" s="22"/>
      <c r="I21" s="23" t="str">
        <f t="shared" si="2"/>
        <v>③11:00～</v>
      </c>
      <c r="J21" s="21" t="str">
        <f>ブロック表!J17</f>
        <v>霞ヶ浦SSS</v>
      </c>
      <c r="K21" s="21" t="s">
        <v>52</v>
      </c>
      <c r="L21" s="21" t="str">
        <f>ブロック表!J18</f>
        <v>GBC土浦</v>
      </c>
      <c r="M21" s="138" t="str">
        <f>+J22</f>
        <v>千代田SS</v>
      </c>
      <c r="N21" s="138" t="str">
        <f>+L22</f>
        <v>乙戸SC</v>
      </c>
    </row>
    <row r="22" spans="2:14" ht="27" customHeight="1" x14ac:dyDescent="0.15">
      <c r="B22" s="13" t="str">
        <f t="shared" si="1"/>
        <v>④11:45～</v>
      </c>
      <c r="C22" s="21" t="str">
        <f>ブロック表!F$17</f>
        <v>八原SSS</v>
      </c>
      <c r="D22" s="21" t="s">
        <v>52</v>
      </c>
      <c r="E22" s="21" t="str">
        <f>ブロック表!F$18</f>
        <v>土浦二小SSS</v>
      </c>
      <c r="F22" s="138" t="str">
        <f>+E23</f>
        <v>ウインズFC土浦</v>
      </c>
      <c r="G22" s="138" t="str">
        <f>+C23</f>
        <v>板橋FC</v>
      </c>
      <c r="H22" s="22"/>
      <c r="I22" s="23" t="str">
        <f t="shared" si="2"/>
        <v>④11:45～</v>
      </c>
      <c r="J22" s="21" t="str">
        <f>ブロック表!M17</f>
        <v>千代田SS</v>
      </c>
      <c r="K22" s="21" t="s">
        <v>52</v>
      </c>
      <c r="L22" s="21" t="str">
        <f>ブロック表!M18</f>
        <v>乙戸SC</v>
      </c>
      <c r="M22" s="138" t="str">
        <f>+L23</f>
        <v>GBC土浦</v>
      </c>
      <c r="N22" s="138" t="str">
        <f>+J23</f>
        <v>岡田FC</v>
      </c>
    </row>
    <row r="23" spans="2:14" ht="27" customHeight="1" x14ac:dyDescent="0.15">
      <c r="B23" s="13" t="str">
        <f t="shared" si="1"/>
        <v>⑤12:30～</v>
      </c>
      <c r="C23" s="21" t="str">
        <f>ブロック表!C$16</f>
        <v>板橋FC</v>
      </c>
      <c r="D23" s="21" t="s">
        <v>52</v>
      </c>
      <c r="E23" s="21" t="str">
        <f>ブロック表!C$18</f>
        <v>ウインズFC土浦</v>
      </c>
      <c r="F23" s="138" t="str">
        <f>+E24</f>
        <v>土浦二小SSS</v>
      </c>
      <c r="G23" s="138" t="str">
        <f>+C24</f>
        <v>ＦＣ石岡</v>
      </c>
      <c r="H23" s="22"/>
      <c r="I23" s="23" t="str">
        <f t="shared" si="2"/>
        <v>⑤12:30～</v>
      </c>
      <c r="J23" s="21" t="str">
        <f>ブロック表!J16</f>
        <v>岡田FC</v>
      </c>
      <c r="K23" s="21" t="s">
        <v>52</v>
      </c>
      <c r="L23" s="21" t="str">
        <f>ブロック表!J18</f>
        <v>GBC土浦</v>
      </c>
      <c r="M23" s="138" t="str">
        <f>+L24</f>
        <v>乙戸SC</v>
      </c>
      <c r="N23" s="138" t="str">
        <f>+J24</f>
        <v>宮和田FC</v>
      </c>
    </row>
    <row r="24" spans="2:14" ht="27" customHeight="1" x14ac:dyDescent="0.15">
      <c r="B24" s="13" t="str">
        <f t="shared" si="1"/>
        <v>⑥13:15～</v>
      </c>
      <c r="C24" s="21" t="str">
        <f>ブロック表!F$16</f>
        <v>ＦＣ石岡</v>
      </c>
      <c r="D24" s="21" t="s">
        <v>52</v>
      </c>
      <c r="E24" s="21" t="str">
        <f>ブロック表!F$18</f>
        <v>土浦二小SSS</v>
      </c>
      <c r="F24" s="138" t="str">
        <f>+C19</f>
        <v>板橋FC</v>
      </c>
      <c r="G24" s="138" t="str">
        <f>+E19</f>
        <v>フリーダムSC</v>
      </c>
      <c r="H24" s="22"/>
      <c r="I24" s="23" t="str">
        <f t="shared" si="2"/>
        <v>⑥13:15～</v>
      </c>
      <c r="J24" s="21" t="str">
        <f>ブロック表!M16</f>
        <v>宮和田FC</v>
      </c>
      <c r="K24" s="21" t="s">
        <v>52</v>
      </c>
      <c r="L24" s="21" t="str">
        <f>ブロック表!M18</f>
        <v>乙戸SC</v>
      </c>
      <c r="M24" s="138" t="str">
        <f>+J19</f>
        <v>岡田FC</v>
      </c>
      <c r="N24" s="138" t="str">
        <f>+L19</f>
        <v>霞ヶ浦SSS</v>
      </c>
    </row>
    <row r="25" spans="2:14" ht="27" customHeight="1" x14ac:dyDescent="0.15">
      <c r="B25" s="13" t="str">
        <f t="shared" si="1"/>
        <v>⑦14:10～</v>
      </c>
      <c r="C25" s="21" t="s">
        <v>74</v>
      </c>
      <c r="D25" s="21" t="s">
        <v>52</v>
      </c>
      <c r="E25" s="21" t="s">
        <v>75</v>
      </c>
      <c r="F25" s="21" t="str">
        <f>+C27</f>
        <v>ｅ１位</v>
      </c>
      <c r="G25" s="21" t="str">
        <f>+E27</f>
        <v>ｆ１位</v>
      </c>
      <c r="H25" s="22"/>
      <c r="I25" s="23" t="str">
        <f t="shared" si="2"/>
        <v>⑦14:10～</v>
      </c>
      <c r="J25" s="21" t="s">
        <v>76</v>
      </c>
      <c r="K25" s="21" t="s">
        <v>52</v>
      </c>
      <c r="L25" s="21" t="s">
        <v>77</v>
      </c>
      <c r="M25" s="21" t="str">
        <f>+J27</f>
        <v>ｇ１位</v>
      </c>
      <c r="N25" s="21" t="str">
        <f>+L27</f>
        <v>ｈ１位</v>
      </c>
    </row>
    <row r="26" spans="2:14" ht="27" customHeight="1" x14ac:dyDescent="0.15">
      <c r="B26" s="13" t="str">
        <f t="shared" si="1"/>
        <v>⑧14:55～</v>
      </c>
      <c r="C26" s="21" t="s">
        <v>78</v>
      </c>
      <c r="D26" s="21" t="s">
        <v>52</v>
      </c>
      <c r="E26" s="21" t="s">
        <v>79</v>
      </c>
      <c r="F26" s="21" t="str">
        <f>+C25</f>
        <v>ｅ３位</v>
      </c>
      <c r="G26" s="21" t="str">
        <f>+E25</f>
        <v>ｆ３位</v>
      </c>
      <c r="H26" s="22"/>
      <c r="I26" s="23" t="str">
        <f t="shared" si="2"/>
        <v>⑧14:55～</v>
      </c>
      <c r="J26" s="21" t="s">
        <v>80</v>
      </c>
      <c r="K26" s="21" t="s">
        <v>52</v>
      </c>
      <c r="L26" s="21" t="s">
        <v>81</v>
      </c>
      <c r="M26" s="21" t="str">
        <f>+J25</f>
        <v>ｇ３位</v>
      </c>
      <c r="N26" s="21" t="str">
        <f>+L25</f>
        <v>ｈ３位</v>
      </c>
    </row>
    <row r="27" spans="2:14" ht="24.75" customHeight="1" x14ac:dyDescent="0.15">
      <c r="B27" s="13" t="str">
        <f t="shared" si="1"/>
        <v>⑨15:40～</v>
      </c>
      <c r="C27" s="21" t="s">
        <v>82</v>
      </c>
      <c r="D27" s="21" t="s">
        <v>52</v>
      </c>
      <c r="E27" s="21" t="s">
        <v>83</v>
      </c>
      <c r="F27" s="21" t="str">
        <f>+C26</f>
        <v>ｅ２位</v>
      </c>
      <c r="G27" s="21" t="str">
        <f>+E26</f>
        <v>ｆ２位</v>
      </c>
      <c r="H27" s="22"/>
      <c r="I27" s="23" t="str">
        <f t="shared" si="2"/>
        <v>⑨15:40～</v>
      </c>
      <c r="J27" s="21" t="s">
        <v>84</v>
      </c>
      <c r="K27" s="21" t="s">
        <v>52</v>
      </c>
      <c r="L27" s="21" t="s">
        <v>85</v>
      </c>
      <c r="M27" s="21" t="str">
        <f>+J26</f>
        <v>ｇ２位</v>
      </c>
      <c r="N27" s="21" t="str">
        <f>+L26</f>
        <v>ｈ２位</v>
      </c>
    </row>
    <row r="28" spans="2:14" ht="18" customHeight="1" x14ac:dyDescent="0.15"/>
  </sheetData>
  <phoneticPr fontId="2"/>
  <pageMargins left="0.19685039370078741" right="0.19685039370078741" top="0.11811023622047245" bottom="0.31496062992125984" header="0.11811023622047245" footer="0.31496062992125984"/>
  <pageSetup paperSize="9" scale="84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96"/>
  <sheetViews>
    <sheetView showGridLines="0" topLeftCell="B58" zoomScaleNormal="100" zoomScaleSheetLayoutView="75" workbookViewId="0">
      <selection activeCell="P89" sqref="P89"/>
    </sheetView>
  </sheetViews>
  <sheetFormatPr defaultRowHeight="13.5" x14ac:dyDescent="0.15"/>
  <cols>
    <col min="1" max="1" width="4" customWidth="1"/>
    <col min="2" max="2" width="11" customWidth="1"/>
    <col min="3" max="11" width="5.5" customWidth="1"/>
    <col min="12" max="19" width="9.625" customWidth="1"/>
    <col min="20" max="20" width="3.625" customWidth="1"/>
  </cols>
  <sheetData>
    <row r="1" spans="2:19" ht="9" customHeight="1" x14ac:dyDescent="0.15"/>
    <row r="2" spans="2:19" ht="18.75" x14ac:dyDescent="0.15">
      <c r="B2" s="137" t="s">
        <v>239</v>
      </c>
      <c r="C2" s="30"/>
      <c r="D2" s="30"/>
      <c r="E2" s="30"/>
      <c r="F2" s="30"/>
      <c r="G2" s="30"/>
      <c r="H2" s="30"/>
      <c r="I2" s="30"/>
      <c r="J2" s="30"/>
      <c r="K2" s="30"/>
      <c r="R2" s="179" t="s">
        <v>86</v>
      </c>
      <c r="S2" s="180"/>
    </row>
    <row r="3" spans="2:19" ht="23.25" customHeight="1" x14ac:dyDescent="0.15">
      <c r="B3" s="5" t="s">
        <v>45</v>
      </c>
      <c r="J3" s="6"/>
      <c r="K3" s="2"/>
      <c r="L3" s="2"/>
      <c r="M3" s="2"/>
      <c r="N3" s="129"/>
      <c r="O3" s="129"/>
      <c r="P3" s="2"/>
      <c r="Q3" s="6"/>
      <c r="R3" s="2"/>
    </row>
    <row r="4" spans="2:19" x14ac:dyDescent="0.15">
      <c r="B4" s="31" t="str">
        <f>+ブロック表!B5</f>
        <v>Ｉブロック</v>
      </c>
      <c r="C4" s="30"/>
      <c r="D4" s="30"/>
      <c r="E4" s="30"/>
      <c r="F4" s="132" t="s">
        <v>87</v>
      </c>
      <c r="G4" s="132" t="s">
        <v>88</v>
      </c>
      <c r="H4" s="132" t="s">
        <v>89</v>
      </c>
      <c r="I4" s="30"/>
      <c r="J4" s="30"/>
      <c r="K4" s="30"/>
    </row>
    <row r="5" spans="2:19" ht="14.25" x14ac:dyDescent="0.15">
      <c r="B5" s="32" t="str">
        <f>+ブロック表!B7</f>
        <v>ａブロック</v>
      </c>
      <c r="C5" s="33"/>
      <c r="D5" s="33"/>
      <c r="E5" s="33"/>
      <c r="F5" s="1" t="s">
        <v>90</v>
      </c>
      <c r="G5" s="1" t="s">
        <v>91</v>
      </c>
      <c r="H5" s="1" t="s">
        <v>92</v>
      </c>
      <c r="I5" s="33"/>
      <c r="J5" s="33"/>
      <c r="K5" s="33"/>
      <c r="L5" s="1"/>
      <c r="M5" s="1"/>
      <c r="N5" s="1"/>
      <c r="O5" s="32"/>
      <c r="P5" s="32"/>
      <c r="Q5" s="32"/>
      <c r="R5" s="32"/>
      <c r="S5" s="32"/>
    </row>
    <row r="6" spans="2:19" ht="14.25" x14ac:dyDescent="0.15">
      <c r="B6" s="34"/>
      <c r="C6" s="41" t="str">
        <f>+B7</f>
        <v>石岡東FC</v>
      </c>
      <c r="D6" s="42"/>
      <c r="E6" s="43"/>
      <c r="F6" s="41" t="str">
        <f>+B8</f>
        <v>舟島SC</v>
      </c>
      <c r="G6" s="42"/>
      <c r="H6" s="43"/>
      <c r="I6" s="41" t="str">
        <f>+B9</f>
        <v>新治SC</v>
      </c>
      <c r="J6" s="42"/>
      <c r="K6" s="43"/>
      <c r="L6" s="35" t="s">
        <v>93</v>
      </c>
      <c r="M6" s="35" t="s">
        <v>91</v>
      </c>
      <c r="N6" s="35" t="s">
        <v>92</v>
      </c>
      <c r="O6" s="35" t="s">
        <v>94</v>
      </c>
      <c r="P6" s="35" t="s">
        <v>95</v>
      </c>
      <c r="Q6" s="35" t="s">
        <v>96</v>
      </c>
      <c r="R6" s="35" t="s">
        <v>97</v>
      </c>
      <c r="S6" s="35" t="s">
        <v>98</v>
      </c>
    </row>
    <row r="7" spans="2:19" ht="14.25" x14ac:dyDescent="0.15">
      <c r="B7" s="40" t="str">
        <f>+ブロック表!C8</f>
        <v>石岡東FC</v>
      </c>
      <c r="C7" s="62" t="s">
        <v>99</v>
      </c>
      <c r="D7" s="63" t="s">
        <v>99</v>
      </c>
      <c r="E7" s="64" t="s">
        <v>99</v>
      </c>
      <c r="F7" s="36">
        <v>0</v>
      </c>
      <c r="G7" s="37" t="s">
        <v>244</v>
      </c>
      <c r="H7" s="38">
        <v>1</v>
      </c>
      <c r="I7" s="36">
        <v>0</v>
      </c>
      <c r="J7" s="37" t="s">
        <v>244</v>
      </c>
      <c r="K7" s="38">
        <v>6</v>
      </c>
      <c r="L7" s="39">
        <f>+COUNTIF($C7:$K7,"○")</f>
        <v>0</v>
      </c>
      <c r="M7" s="39">
        <f>+COUNTIF($C7:$K7,"△")</f>
        <v>0</v>
      </c>
      <c r="N7" s="39">
        <f>+COUNTIF($C7:$K7,"●")</f>
        <v>2</v>
      </c>
      <c r="O7" s="39">
        <f>+L7*3+M7*1</f>
        <v>0</v>
      </c>
      <c r="P7" s="39">
        <f>+F7+I7</f>
        <v>0</v>
      </c>
      <c r="Q7" s="39">
        <f>+H7+K7</f>
        <v>7</v>
      </c>
      <c r="R7" s="39">
        <f>+P7-Q7</f>
        <v>-7</v>
      </c>
      <c r="S7" s="39">
        <v>3</v>
      </c>
    </row>
    <row r="8" spans="2:19" ht="14.25" x14ac:dyDescent="0.15">
      <c r="B8" s="40" t="str">
        <f>+ブロック表!C9</f>
        <v>舟島SC</v>
      </c>
      <c r="C8" s="36">
        <v>1</v>
      </c>
      <c r="D8" s="37" t="s">
        <v>243</v>
      </c>
      <c r="E8" s="38">
        <v>0</v>
      </c>
      <c r="F8" s="62" t="s">
        <v>99</v>
      </c>
      <c r="G8" s="63" t="s">
        <v>99</v>
      </c>
      <c r="H8" s="64" t="s">
        <v>99</v>
      </c>
      <c r="I8" s="36">
        <v>0</v>
      </c>
      <c r="J8" s="37" t="s">
        <v>244</v>
      </c>
      <c r="K8" s="38">
        <v>2</v>
      </c>
      <c r="L8" s="39">
        <f>+COUNTIF($C8:$K8,"○")</f>
        <v>1</v>
      </c>
      <c r="M8" s="39">
        <f>+COUNTIF($C8:$K8,"△")</f>
        <v>0</v>
      </c>
      <c r="N8" s="39">
        <f>+COUNTIF($C8:$K8,"●")</f>
        <v>1</v>
      </c>
      <c r="O8" s="39">
        <f>+L8*3+M8*1</f>
        <v>3</v>
      </c>
      <c r="P8" s="39">
        <f>+C8+I8</f>
        <v>1</v>
      </c>
      <c r="Q8" s="39">
        <f>+E8+K8</f>
        <v>2</v>
      </c>
      <c r="R8" s="39">
        <f>+P8-Q8</f>
        <v>-1</v>
      </c>
      <c r="S8" s="39">
        <v>2</v>
      </c>
    </row>
    <row r="9" spans="2:19" ht="14.25" x14ac:dyDescent="0.15">
      <c r="B9" s="40" t="str">
        <f>+ブロック表!C10</f>
        <v>新治SC</v>
      </c>
      <c r="C9" s="36">
        <v>6</v>
      </c>
      <c r="D9" s="37" t="s">
        <v>243</v>
      </c>
      <c r="E9" s="38">
        <v>0</v>
      </c>
      <c r="F9" s="36">
        <v>2</v>
      </c>
      <c r="G9" s="37" t="s">
        <v>243</v>
      </c>
      <c r="H9" s="38">
        <v>0</v>
      </c>
      <c r="I9" s="62" t="s">
        <v>99</v>
      </c>
      <c r="J9" s="63" t="s">
        <v>99</v>
      </c>
      <c r="K9" s="64" t="s">
        <v>99</v>
      </c>
      <c r="L9" s="39">
        <f>+COUNTIF($C9:$K9,"○")</f>
        <v>2</v>
      </c>
      <c r="M9" s="39">
        <f>+COUNTIF($C9:$K9,"△")</f>
        <v>0</v>
      </c>
      <c r="N9" s="39">
        <f>+COUNTIF($C9:$K9,"●")</f>
        <v>0</v>
      </c>
      <c r="O9" s="39">
        <f>+L9*3+M9*1</f>
        <v>6</v>
      </c>
      <c r="P9" s="39">
        <f>+C9+F9</f>
        <v>8</v>
      </c>
      <c r="Q9" s="39">
        <f>+E9+H9</f>
        <v>0</v>
      </c>
      <c r="R9" s="39">
        <f>+P9-Q9</f>
        <v>8</v>
      </c>
      <c r="S9" s="39">
        <v>1</v>
      </c>
    </row>
    <row r="11" spans="2:19" ht="14.25" x14ac:dyDescent="0.15">
      <c r="B11" s="32" t="str">
        <f>+ブロック表!E7</f>
        <v>ｂブロック</v>
      </c>
      <c r="C11" s="33"/>
      <c r="D11" s="33"/>
      <c r="E11" s="33"/>
      <c r="F11" s="33"/>
      <c r="G11" s="33"/>
      <c r="H11" s="33"/>
      <c r="I11" s="33"/>
      <c r="J11" s="33"/>
      <c r="K11" s="33"/>
      <c r="L11" s="32"/>
      <c r="M11" s="32"/>
      <c r="N11" s="32"/>
      <c r="O11" s="32"/>
      <c r="P11" s="32"/>
      <c r="Q11" s="32"/>
      <c r="R11" s="32"/>
      <c r="S11" s="32"/>
    </row>
    <row r="12" spans="2:19" ht="14.25" x14ac:dyDescent="0.15">
      <c r="B12" s="34"/>
      <c r="C12" s="41" t="str">
        <f>+B13</f>
        <v>神谷SSS</v>
      </c>
      <c r="D12" s="42"/>
      <c r="E12" s="43"/>
      <c r="F12" s="41" t="str">
        <f>+B14</f>
        <v>阿見FC</v>
      </c>
      <c r="G12" s="42"/>
      <c r="H12" s="43"/>
      <c r="I12" s="41" t="str">
        <f>+B15</f>
        <v>土浦小SSS</v>
      </c>
      <c r="J12" s="42"/>
      <c r="K12" s="43"/>
      <c r="L12" s="35" t="s">
        <v>93</v>
      </c>
      <c r="M12" s="35" t="s">
        <v>91</v>
      </c>
      <c r="N12" s="35" t="s">
        <v>92</v>
      </c>
      <c r="O12" s="35" t="s">
        <v>94</v>
      </c>
      <c r="P12" s="35" t="s">
        <v>95</v>
      </c>
      <c r="Q12" s="35" t="s">
        <v>96</v>
      </c>
      <c r="R12" s="35" t="s">
        <v>97</v>
      </c>
      <c r="S12" s="35" t="s">
        <v>98</v>
      </c>
    </row>
    <row r="13" spans="2:19" ht="14.25" x14ac:dyDescent="0.15">
      <c r="B13" s="40" t="str">
        <f>+ブロック表!F8</f>
        <v>神谷SSS</v>
      </c>
      <c r="C13" s="62" t="s">
        <v>99</v>
      </c>
      <c r="D13" s="63" t="s">
        <v>99</v>
      </c>
      <c r="E13" s="64" t="s">
        <v>99</v>
      </c>
      <c r="F13" s="36">
        <v>1</v>
      </c>
      <c r="G13" s="37" t="s">
        <v>244</v>
      </c>
      <c r="H13" s="38">
        <v>4</v>
      </c>
      <c r="I13" s="36">
        <v>0</v>
      </c>
      <c r="J13" s="37" t="s">
        <v>245</v>
      </c>
      <c r="K13" s="38">
        <v>0</v>
      </c>
      <c r="L13" s="39">
        <f>+COUNTIF($C13:$K13,"○")</f>
        <v>0</v>
      </c>
      <c r="M13" s="39">
        <f>+COUNTIF($C13:$K13,"△")</f>
        <v>1</v>
      </c>
      <c r="N13" s="39">
        <f>+COUNTIF($C13:$K13,"●")</f>
        <v>1</v>
      </c>
      <c r="O13" s="39">
        <f>+L13*3+M13*1</f>
        <v>1</v>
      </c>
      <c r="P13" s="39">
        <f>+F13+I13</f>
        <v>1</v>
      </c>
      <c r="Q13" s="39">
        <f>+H13+K13</f>
        <v>4</v>
      </c>
      <c r="R13" s="39">
        <f>+P13-Q13</f>
        <v>-3</v>
      </c>
      <c r="S13" s="39">
        <v>2</v>
      </c>
    </row>
    <row r="14" spans="2:19" ht="14.25" x14ac:dyDescent="0.15">
      <c r="B14" s="40" t="str">
        <f>+ブロック表!F9</f>
        <v>阿見FC</v>
      </c>
      <c r="C14" s="36">
        <v>4</v>
      </c>
      <c r="D14" s="37" t="s">
        <v>243</v>
      </c>
      <c r="E14" s="38">
        <v>1</v>
      </c>
      <c r="F14" s="62" t="s">
        <v>99</v>
      </c>
      <c r="G14" s="63" t="s">
        <v>99</v>
      </c>
      <c r="H14" s="64" t="s">
        <v>99</v>
      </c>
      <c r="I14" s="36">
        <v>3</v>
      </c>
      <c r="J14" s="37" t="s">
        <v>243</v>
      </c>
      <c r="K14" s="38">
        <v>0</v>
      </c>
      <c r="L14" s="39">
        <f>+COUNTIF($C14:$K14,"○")</f>
        <v>2</v>
      </c>
      <c r="M14" s="39">
        <f>+COUNTIF($C14:$K14,"△")</f>
        <v>0</v>
      </c>
      <c r="N14" s="39">
        <f>+COUNTIF($C14:$K14,"●")</f>
        <v>0</v>
      </c>
      <c r="O14" s="39">
        <f>+L14*3+M14*1</f>
        <v>6</v>
      </c>
      <c r="P14" s="39">
        <f>+C14+I14</f>
        <v>7</v>
      </c>
      <c r="Q14" s="39">
        <f>+E14+K14</f>
        <v>1</v>
      </c>
      <c r="R14" s="39">
        <f>+P14-Q14</f>
        <v>6</v>
      </c>
      <c r="S14" s="39">
        <v>1</v>
      </c>
    </row>
    <row r="15" spans="2:19" ht="14.25" x14ac:dyDescent="0.15">
      <c r="B15" s="40" t="str">
        <f>+ブロック表!F10</f>
        <v>土浦小SSS</v>
      </c>
      <c r="C15" s="36">
        <v>0</v>
      </c>
      <c r="D15" s="37" t="s">
        <v>245</v>
      </c>
      <c r="E15" s="38">
        <v>0</v>
      </c>
      <c r="F15" s="36">
        <v>0</v>
      </c>
      <c r="G15" s="37" t="s">
        <v>244</v>
      </c>
      <c r="H15" s="38">
        <v>3</v>
      </c>
      <c r="I15" s="62" t="s">
        <v>99</v>
      </c>
      <c r="J15" s="63" t="s">
        <v>99</v>
      </c>
      <c r="K15" s="64" t="s">
        <v>99</v>
      </c>
      <c r="L15" s="39">
        <f>+COUNTIF($C15:$K15,"○")</f>
        <v>0</v>
      </c>
      <c r="M15" s="39">
        <f>+COUNTIF($C15:$K15,"△")</f>
        <v>1</v>
      </c>
      <c r="N15" s="39">
        <f>+COUNTIF($C15:$K15,"●")</f>
        <v>1</v>
      </c>
      <c r="O15" s="39">
        <f>+L15*3+M15*1</f>
        <v>1</v>
      </c>
      <c r="P15" s="39">
        <f>+C15+F15</f>
        <v>0</v>
      </c>
      <c r="Q15" s="39">
        <f>+E15+H15</f>
        <v>3</v>
      </c>
      <c r="R15" s="39">
        <f>+P15-Q15</f>
        <v>-3</v>
      </c>
      <c r="S15" s="39">
        <v>3</v>
      </c>
    </row>
    <row r="17" spans="2:19" x14ac:dyDescent="0.15">
      <c r="C17" s="176" t="str">
        <f>+ブロック表!C8</f>
        <v>石岡東FC</v>
      </c>
      <c r="D17" s="177"/>
      <c r="E17" s="178"/>
      <c r="F17" t="s">
        <v>59</v>
      </c>
      <c r="G17" s="146" t="s">
        <v>246</v>
      </c>
      <c r="H17" t="s">
        <v>60</v>
      </c>
      <c r="I17" s="176" t="str">
        <f>+ブロック表!F10</f>
        <v>土浦小SSS</v>
      </c>
      <c r="J17" s="177"/>
      <c r="K17" s="178"/>
      <c r="M17" s="1" t="s">
        <v>100</v>
      </c>
      <c r="N17" s="174" t="str">
        <f>C21</f>
        <v>新治SC</v>
      </c>
      <c r="O17" s="175"/>
      <c r="P17" s="111"/>
      <c r="Q17" s="144" t="s">
        <v>101</v>
      </c>
      <c r="R17" s="174" t="str">
        <f>I19</f>
        <v>神谷SSS</v>
      </c>
      <c r="S17" s="175"/>
    </row>
    <row r="18" spans="2:19" x14ac:dyDescent="0.15">
      <c r="D18" s="1"/>
      <c r="F18" s="1"/>
      <c r="G18" s="147"/>
      <c r="H18" s="1"/>
      <c r="J18" s="1"/>
      <c r="M18" s="1"/>
      <c r="N18" s="111"/>
      <c r="O18" s="111"/>
      <c r="P18" s="111"/>
      <c r="Q18" s="144"/>
      <c r="R18" s="111"/>
      <c r="S18" s="111"/>
    </row>
    <row r="19" spans="2:19" x14ac:dyDescent="0.15">
      <c r="C19" s="176" t="str">
        <f>+ブロック表!C9</f>
        <v>舟島SC</v>
      </c>
      <c r="D19" s="177"/>
      <c r="E19" s="178"/>
      <c r="F19" t="s">
        <v>64</v>
      </c>
      <c r="G19" s="146" t="s">
        <v>250</v>
      </c>
      <c r="H19" t="s">
        <v>65</v>
      </c>
      <c r="I19" s="176" t="str">
        <f>+ブロック表!F8</f>
        <v>神谷SSS</v>
      </c>
      <c r="J19" s="177"/>
      <c r="K19" s="178"/>
      <c r="M19" s="1" t="s">
        <v>102</v>
      </c>
      <c r="N19" s="174" t="str">
        <f>I21</f>
        <v>阿見FC</v>
      </c>
      <c r="O19" s="175"/>
      <c r="P19" s="111"/>
      <c r="Q19" s="144" t="s">
        <v>103</v>
      </c>
      <c r="R19" s="174" t="str">
        <f>C17</f>
        <v>石岡東FC</v>
      </c>
      <c r="S19" s="175"/>
    </row>
    <row r="20" spans="2:19" x14ac:dyDescent="0.15">
      <c r="D20" s="1"/>
      <c r="E20" s="1"/>
      <c r="F20" s="148" t="s">
        <v>251</v>
      </c>
      <c r="G20" s="146" t="s">
        <v>252</v>
      </c>
      <c r="H20" s="1"/>
      <c r="J20" s="1"/>
      <c r="M20" s="1"/>
      <c r="N20" s="111"/>
      <c r="O20" s="111"/>
      <c r="P20" s="111"/>
      <c r="Q20" s="144"/>
      <c r="R20" s="111"/>
      <c r="S20" s="111"/>
    </row>
    <row r="21" spans="2:19" x14ac:dyDescent="0.15">
      <c r="C21" s="176" t="str">
        <f>+ブロック表!C10</f>
        <v>新治SC</v>
      </c>
      <c r="D21" s="177"/>
      <c r="E21" s="178"/>
      <c r="F21" t="s">
        <v>69</v>
      </c>
      <c r="G21" s="146" t="s">
        <v>253</v>
      </c>
      <c r="H21" t="s">
        <v>70</v>
      </c>
      <c r="I21" s="176" t="str">
        <f>+ブロック表!F9</f>
        <v>阿見FC</v>
      </c>
      <c r="J21" s="177"/>
      <c r="K21" s="178"/>
      <c r="M21" s="1" t="s">
        <v>104</v>
      </c>
      <c r="N21" s="174" t="str">
        <f>C19</f>
        <v>舟島SC</v>
      </c>
      <c r="O21" s="175"/>
      <c r="P21" s="111"/>
      <c r="Q21" s="144" t="s">
        <v>105</v>
      </c>
      <c r="R21" s="174" t="str">
        <f>I17</f>
        <v>土浦小SSS</v>
      </c>
      <c r="S21" s="175"/>
    </row>
    <row r="22" spans="2:19" x14ac:dyDescent="0.15">
      <c r="D22" s="1"/>
      <c r="F22" s="1"/>
      <c r="G22" s="1"/>
      <c r="H22" s="1"/>
      <c r="J22" s="1"/>
    </row>
    <row r="24" spans="2:19" x14ac:dyDescent="0.15">
      <c r="B24" s="31" t="str">
        <f>+ブロック表!I5</f>
        <v>Ｊブロック</v>
      </c>
      <c r="C24" s="30"/>
      <c r="D24" s="30"/>
      <c r="E24" s="30"/>
      <c r="F24" s="132" t="s">
        <v>87</v>
      </c>
      <c r="G24" s="132" t="s">
        <v>88</v>
      </c>
      <c r="H24" s="132" t="s">
        <v>89</v>
      </c>
      <c r="I24" s="30"/>
      <c r="J24" s="30"/>
      <c r="K24" s="30"/>
    </row>
    <row r="25" spans="2:19" ht="14.25" x14ac:dyDescent="0.15">
      <c r="B25" s="32" t="str">
        <f>+ブロック表!I7</f>
        <v>ｃブロック</v>
      </c>
      <c r="C25" s="33"/>
      <c r="D25" s="33"/>
      <c r="E25" s="33"/>
      <c r="F25" s="1" t="s">
        <v>90</v>
      </c>
      <c r="G25" s="1" t="s">
        <v>91</v>
      </c>
      <c r="H25" s="1" t="s">
        <v>92</v>
      </c>
      <c r="I25" s="33"/>
      <c r="J25" s="33"/>
      <c r="K25" s="33"/>
      <c r="L25" s="1"/>
      <c r="M25" s="1"/>
      <c r="N25" s="1"/>
      <c r="O25" s="32"/>
      <c r="P25" s="32"/>
      <c r="Q25" s="32"/>
      <c r="R25" s="32"/>
      <c r="S25" s="32"/>
    </row>
    <row r="26" spans="2:19" ht="14.25" x14ac:dyDescent="0.15">
      <c r="B26" s="34"/>
      <c r="C26" s="41" t="str">
        <f>+B27</f>
        <v>第3FC</v>
      </c>
      <c r="D26" s="42"/>
      <c r="E26" s="43"/>
      <c r="F26" s="41" t="str">
        <f>+B28</f>
        <v>牛久FC</v>
      </c>
      <c r="G26" s="42"/>
      <c r="H26" s="43"/>
      <c r="I26" s="41" t="str">
        <f>+B29</f>
        <v>サンダーズFC</v>
      </c>
      <c r="J26" s="42"/>
      <c r="K26" s="43"/>
      <c r="L26" s="35" t="s">
        <v>93</v>
      </c>
      <c r="M26" s="35" t="s">
        <v>91</v>
      </c>
      <c r="N26" s="35" t="s">
        <v>92</v>
      </c>
      <c r="O26" s="35" t="s">
        <v>94</v>
      </c>
      <c r="P26" s="35" t="s">
        <v>95</v>
      </c>
      <c r="Q26" s="35" t="s">
        <v>96</v>
      </c>
      <c r="R26" s="35" t="s">
        <v>97</v>
      </c>
      <c r="S26" s="35" t="s">
        <v>98</v>
      </c>
    </row>
    <row r="27" spans="2:19" ht="14.25" x14ac:dyDescent="0.15">
      <c r="B27" s="40" t="str">
        <f>+ブロック表!J8</f>
        <v>第3FC</v>
      </c>
      <c r="C27" s="62" t="s">
        <v>99</v>
      </c>
      <c r="D27" s="63" t="s">
        <v>99</v>
      </c>
      <c r="E27" s="64" t="s">
        <v>99</v>
      </c>
      <c r="F27" s="36">
        <v>0</v>
      </c>
      <c r="G27" s="37" t="s">
        <v>244</v>
      </c>
      <c r="H27" s="38">
        <v>9</v>
      </c>
      <c r="I27" s="36">
        <v>0</v>
      </c>
      <c r="J27" s="37" t="s">
        <v>244</v>
      </c>
      <c r="K27" s="38">
        <v>6</v>
      </c>
      <c r="L27" s="39">
        <f>+COUNTIF($C27:$K27,"○")</f>
        <v>0</v>
      </c>
      <c r="M27" s="39">
        <f>+COUNTIF($C27:$K27,"△")</f>
        <v>0</v>
      </c>
      <c r="N27" s="39">
        <f>+COUNTIF($C27:$K27,"●")</f>
        <v>2</v>
      </c>
      <c r="O27" s="39">
        <f>+L27*3+M27*1</f>
        <v>0</v>
      </c>
      <c r="P27" s="39">
        <f>+F27+I27</f>
        <v>0</v>
      </c>
      <c r="Q27" s="39">
        <f>+H27+K27</f>
        <v>15</v>
      </c>
      <c r="R27" s="39">
        <f>+P27-Q27</f>
        <v>-15</v>
      </c>
      <c r="S27" s="39">
        <v>3</v>
      </c>
    </row>
    <row r="28" spans="2:19" ht="14.25" x14ac:dyDescent="0.15">
      <c r="B28" s="40" t="str">
        <f>+ブロック表!J9</f>
        <v>牛久FC</v>
      </c>
      <c r="C28" s="36">
        <v>9</v>
      </c>
      <c r="D28" s="37" t="s">
        <v>243</v>
      </c>
      <c r="E28" s="38">
        <v>0</v>
      </c>
      <c r="F28" s="62" t="s">
        <v>99</v>
      </c>
      <c r="G28" s="63" t="s">
        <v>99</v>
      </c>
      <c r="H28" s="64" t="s">
        <v>99</v>
      </c>
      <c r="I28" s="36">
        <v>0</v>
      </c>
      <c r="J28" s="37" t="s">
        <v>244</v>
      </c>
      <c r="K28" s="38">
        <v>2</v>
      </c>
      <c r="L28" s="39">
        <f>+COUNTIF($C28:$K28,"○")</f>
        <v>1</v>
      </c>
      <c r="M28" s="39">
        <f>+COUNTIF($C28:$K28,"△")</f>
        <v>0</v>
      </c>
      <c r="N28" s="39">
        <f>+COUNTIF($C28:$K28,"●")</f>
        <v>1</v>
      </c>
      <c r="O28" s="39">
        <f>+L28*3+M28*1</f>
        <v>3</v>
      </c>
      <c r="P28" s="39">
        <f>+C28+I28</f>
        <v>9</v>
      </c>
      <c r="Q28" s="39">
        <f>+E28+K28</f>
        <v>2</v>
      </c>
      <c r="R28" s="39">
        <f>+P28-Q28</f>
        <v>7</v>
      </c>
      <c r="S28" s="39">
        <v>2</v>
      </c>
    </row>
    <row r="29" spans="2:19" ht="14.25" x14ac:dyDescent="0.15">
      <c r="B29" s="40" t="str">
        <f>+ブロック表!J10</f>
        <v>サンダーズFC</v>
      </c>
      <c r="C29" s="36">
        <v>6</v>
      </c>
      <c r="D29" s="37" t="s">
        <v>243</v>
      </c>
      <c r="E29" s="38">
        <v>0</v>
      </c>
      <c r="F29" s="36">
        <v>2</v>
      </c>
      <c r="G29" s="37" t="s">
        <v>243</v>
      </c>
      <c r="H29" s="38">
        <v>0</v>
      </c>
      <c r="I29" s="62" t="s">
        <v>99</v>
      </c>
      <c r="J29" s="63" t="s">
        <v>99</v>
      </c>
      <c r="K29" s="64" t="s">
        <v>99</v>
      </c>
      <c r="L29" s="39">
        <f>+COUNTIF($C29:$K29,"○")</f>
        <v>2</v>
      </c>
      <c r="M29" s="39">
        <f>+COUNTIF($C29:$K29,"△")</f>
        <v>0</v>
      </c>
      <c r="N29" s="39">
        <f>+COUNTIF($C29:$K29,"●")</f>
        <v>0</v>
      </c>
      <c r="O29" s="39">
        <f>+L29*3+M29*1</f>
        <v>6</v>
      </c>
      <c r="P29" s="39">
        <f>+C29+F29</f>
        <v>8</v>
      </c>
      <c r="Q29" s="39">
        <f>+E29+H29</f>
        <v>0</v>
      </c>
      <c r="R29" s="39">
        <f>+P29-Q29</f>
        <v>8</v>
      </c>
      <c r="S29" s="39">
        <v>1</v>
      </c>
    </row>
    <row r="30" spans="2:19" x14ac:dyDescent="0.15">
      <c r="I30" s="1"/>
      <c r="J30" s="65"/>
    </row>
    <row r="31" spans="2:19" ht="14.25" x14ac:dyDescent="0.15">
      <c r="B31" s="32" t="str">
        <f>+ブロック表!L7</f>
        <v>ｄブロック</v>
      </c>
      <c r="C31" s="33"/>
      <c r="D31" s="33"/>
      <c r="E31" s="33"/>
      <c r="F31" s="33"/>
      <c r="G31" s="33"/>
      <c r="H31" s="33"/>
      <c r="I31" s="33"/>
      <c r="J31" s="33"/>
      <c r="K31" s="33"/>
      <c r="L31" s="32"/>
      <c r="M31" s="32"/>
      <c r="N31" s="32"/>
      <c r="O31" s="32"/>
      <c r="P31" s="32"/>
      <c r="Q31" s="32"/>
      <c r="R31" s="32"/>
      <c r="S31" s="32"/>
    </row>
    <row r="32" spans="2:19" ht="14.25" x14ac:dyDescent="0.15">
      <c r="B32" s="34"/>
      <c r="C32" s="41" t="str">
        <f>+B33</f>
        <v>守谷JFC</v>
      </c>
      <c r="D32" s="42"/>
      <c r="E32" s="43"/>
      <c r="F32" s="41" t="str">
        <f>+B34</f>
        <v>とりで倶楽部</v>
      </c>
      <c r="G32" s="42"/>
      <c r="H32" s="43"/>
      <c r="I32" s="41" t="str">
        <f>+B35</f>
        <v>真鍋FC</v>
      </c>
      <c r="J32" s="42"/>
      <c r="K32" s="43"/>
      <c r="L32" s="35" t="s">
        <v>93</v>
      </c>
      <c r="M32" s="35" t="s">
        <v>91</v>
      </c>
      <c r="N32" s="35" t="s">
        <v>92</v>
      </c>
      <c r="O32" s="35" t="s">
        <v>94</v>
      </c>
      <c r="P32" s="35" t="s">
        <v>95</v>
      </c>
      <c r="Q32" s="35" t="s">
        <v>96</v>
      </c>
      <c r="R32" s="35" t="s">
        <v>97</v>
      </c>
      <c r="S32" s="35" t="s">
        <v>98</v>
      </c>
    </row>
    <row r="33" spans="2:19" ht="14.25" x14ac:dyDescent="0.15">
      <c r="B33" s="40" t="str">
        <f>+ブロック表!M8</f>
        <v>守谷JFC</v>
      </c>
      <c r="C33" s="62" t="s">
        <v>99</v>
      </c>
      <c r="D33" s="63" t="s">
        <v>99</v>
      </c>
      <c r="E33" s="64" t="s">
        <v>99</v>
      </c>
      <c r="F33" s="36">
        <v>0</v>
      </c>
      <c r="G33" s="37" t="s">
        <v>244</v>
      </c>
      <c r="H33" s="38">
        <v>3</v>
      </c>
      <c r="I33" s="36">
        <v>0</v>
      </c>
      <c r="J33" s="37" t="s">
        <v>244</v>
      </c>
      <c r="K33" s="38">
        <v>5</v>
      </c>
      <c r="L33" s="39">
        <f>+COUNTIF($C33:$K33,"○")</f>
        <v>0</v>
      </c>
      <c r="M33" s="39">
        <f>+COUNTIF($C33:$K33,"△")</f>
        <v>0</v>
      </c>
      <c r="N33" s="39">
        <f>+COUNTIF($C33:$K33,"●")</f>
        <v>2</v>
      </c>
      <c r="O33" s="39">
        <f>+L33*3+M33*1</f>
        <v>0</v>
      </c>
      <c r="P33" s="39">
        <f>+F33+I33</f>
        <v>0</v>
      </c>
      <c r="Q33" s="39">
        <f>+H33+K33</f>
        <v>8</v>
      </c>
      <c r="R33" s="39">
        <f>+P33-Q33</f>
        <v>-8</v>
      </c>
      <c r="S33" s="39">
        <v>3</v>
      </c>
    </row>
    <row r="34" spans="2:19" ht="14.25" x14ac:dyDescent="0.15">
      <c r="B34" s="40" t="str">
        <f>+ブロック表!M9</f>
        <v>とりで倶楽部</v>
      </c>
      <c r="C34" s="36">
        <v>3</v>
      </c>
      <c r="D34" s="37" t="s">
        <v>243</v>
      </c>
      <c r="E34" s="38">
        <v>0</v>
      </c>
      <c r="F34" s="62" t="s">
        <v>99</v>
      </c>
      <c r="G34" s="63" t="s">
        <v>99</v>
      </c>
      <c r="H34" s="64" t="s">
        <v>99</v>
      </c>
      <c r="I34" s="36">
        <v>0</v>
      </c>
      <c r="J34" s="37" t="s">
        <v>245</v>
      </c>
      <c r="K34" s="38">
        <v>0</v>
      </c>
      <c r="L34" s="39">
        <f>+COUNTIF($C34:$K34,"○")</f>
        <v>1</v>
      </c>
      <c r="M34" s="39">
        <f>+COUNTIF($C34:$K34,"△")</f>
        <v>1</v>
      </c>
      <c r="N34" s="39">
        <f>+COUNTIF($C34:$K34,"●")</f>
        <v>0</v>
      </c>
      <c r="O34" s="39">
        <f>+L34*3+M34*1</f>
        <v>4</v>
      </c>
      <c r="P34" s="39">
        <f>+C34+I34</f>
        <v>3</v>
      </c>
      <c r="Q34" s="39">
        <f>+E34+K34</f>
        <v>0</v>
      </c>
      <c r="R34" s="39">
        <f>+P34-Q34</f>
        <v>3</v>
      </c>
      <c r="S34" s="39">
        <v>2</v>
      </c>
    </row>
    <row r="35" spans="2:19" ht="14.25" x14ac:dyDescent="0.15">
      <c r="B35" s="40" t="str">
        <f>+ブロック表!M10</f>
        <v>真鍋FC</v>
      </c>
      <c r="C35" s="36">
        <v>5</v>
      </c>
      <c r="D35" s="37" t="s">
        <v>243</v>
      </c>
      <c r="E35" s="38">
        <v>0</v>
      </c>
      <c r="F35" s="36">
        <v>0</v>
      </c>
      <c r="G35" s="37" t="s">
        <v>245</v>
      </c>
      <c r="H35" s="38">
        <v>0</v>
      </c>
      <c r="I35" s="62" t="s">
        <v>99</v>
      </c>
      <c r="J35" s="63" t="s">
        <v>99</v>
      </c>
      <c r="K35" s="64" t="s">
        <v>99</v>
      </c>
      <c r="L35" s="39">
        <f>+COUNTIF($C35:$K35,"○")</f>
        <v>1</v>
      </c>
      <c r="M35" s="39">
        <f>+COUNTIF($C35:$K35,"△")</f>
        <v>1</v>
      </c>
      <c r="N35" s="39">
        <f>+COUNTIF($C35:$K35,"●")</f>
        <v>0</v>
      </c>
      <c r="O35" s="39">
        <f>+L35*3+M35*1</f>
        <v>4</v>
      </c>
      <c r="P35" s="39">
        <f>+C35+F35</f>
        <v>5</v>
      </c>
      <c r="Q35" s="39">
        <f>+E35+H35</f>
        <v>0</v>
      </c>
      <c r="R35" s="39">
        <f>+P35-Q35</f>
        <v>5</v>
      </c>
      <c r="S35" s="39">
        <v>1</v>
      </c>
    </row>
    <row r="37" spans="2:19" x14ac:dyDescent="0.15">
      <c r="C37" s="176" t="str">
        <f>+ブロック表!J8</f>
        <v>第3FC</v>
      </c>
      <c r="D37" s="177"/>
      <c r="E37" s="178"/>
      <c r="F37" t="s">
        <v>61</v>
      </c>
      <c r="G37" s="146" t="s">
        <v>249</v>
      </c>
      <c r="H37" t="s">
        <v>62</v>
      </c>
      <c r="I37" s="176" t="str">
        <f>+ブロック表!M8</f>
        <v>守谷JFC</v>
      </c>
      <c r="J37" s="177"/>
      <c r="K37" s="178"/>
      <c r="M37" s="1" t="s">
        <v>106</v>
      </c>
      <c r="N37" s="174" t="str">
        <f>I41</f>
        <v>真鍋FC</v>
      </c>
      <c r="O37" s="175"/>
      <c r="P37" s="111"/>
      <c r="Q37" s="144" t="s">
        <v>107</v>
      </c>
      <c r="R37" s="174" t="str">
        <f>C39</f>
        <v>牛久FC</v>
      </c>
      <c r="S37" s="175"/>
    </row>
    <row r="38" spans="2:19" x14ac:dyDescent="0.15">
      <c r="D38" s="1"/>
      <c r="F38" s="1"/>
      <c r="G38" s="146"/>
      <c r="H38" s="1"/>
      <c r="J38" s="1"/>
      <c r="M38" s="1"/>
      <c r="N38" s="111"/>
      <c r="O38" s="111"/>
      <c r="P38" s="111"/>
      <c r="Q38" s="144"/>
      <c r="R38" s="111"/>
      <c r="S38" s="111"/>
    </row>
    <row r="39" spans="2:19" x14ac:dyDescent="0.15">
      <c r="C39" s="176" t="str">
        <f>+ブロック表!J9</f>
        <v>牛久FC</v>
      </c>
      <c r="D39" s="177"/>
      <c r="E39" s="178"/>
      <c r="F39" t="s">
        <v>66</v>
      </c>
      <c r="G39" s="146" t="s">
        <v>254</v>
      </c>
      <c r="H39" t="s">
        <v>67</v>
      </c>
      <c r="I39" s="176" t="str">
        <f>+ブロック表!M9</f>
        <v>とりで倶楽部</v>
      </c>
      <c r="J39" s="177"/>
      <c r="K39" s="178"/>
      <c r="M39" s="1" t="s">
        <v>108</v>
      </c>
      <c r="N39" s="174" t="str">
        <f>C41</f>
        <v>サンダーズFC</v>
      </c>
      <c r="O39" s="175"/>
      <c r="P39" s="111"/>
      <c r="Q39" s="144" t="s">
        <v>109</v>
      </c>
      <c r="R39" s="174" t="str">
        <f>I37</f>
        <v>守谷JFC</v>
      </c>
      <c r="S39" s="175"/>
    </row>
    <row r="40" spans="2:19" x14ac:dyDescent="0.15">
      <c r="D40" s="1"/>
      <c r="F40" s="1"/>
      <c r="G40" s="146"/>
      <c r="H40" s="1"/>
      <c r="J40" s="1"/>
      <c r="M40" s="1"/>
      <c r="N40" s="111"/>
      <c r="O40" s="111"/>
      <c r="P40" s="111"/>
      <c r="Q40" s="144"/>
      <c r="R40" s="111"/>
      <c r="S40" s="111"/>
    </row>
    <row r="41" spans="2:19" x14ac:dyDescent="0.15">
      <c r="C41" s="176" t="str">
        <f>+ブロック表!J10</f>
        <v>サンダーズFC</v>
      </c>
      <c r="D41" s="177"/>
      <c r="E41" s="178"/>
      <c r="F41" t="s">
        <v>71</v>
      </c>
      <c r="G41" s="146" t="s">
        <v>255</v>
      </c>
      <c r="H41" t="s">
        <v>72</v>
      </c>
      <c r="I41" s="176" t="str">
        <f>+ブロック表!M10</f>
        <v>真鍋FC</v>
      </c>
      <c r="J41" s="177"/>
      <c r="K41" s="178"/>
      <c r="M41" s="1" t="s">
        <v>110</v>
      </c>
      <c r="N41" s="174" t="str">
        <f>I39</f>
        <v>とりで倶楽部</v>
      </c>
      <c r="O41" s="175"/>
      <c r="P41" s="111"/>
      <c r="Q41" s="144" t="s">
        <v>111</v>
      </c>
      <c r="R41" s="174" t="str">
        <f>C37</f>
        <v>第3FC</v>
      </c>
      <c r="S41" s="175"/>
    </row>
    <row r="42" spans="2:19" x14ac:dyDescent="0.15">
      <c r="D42" s="1"/>
      <c r="F42" s="1"/>
      <c r="G42" s="1"/>
      <c r="H42" s="1"/>
      <c r="J42" s="1"/>
    </row>
    <row r="45" spans="2:19" ht="23.25" customHeight="1" x14ac:dyDescent="0.15"/>
    <row r="46" spans="2:19" ht="18.75" customHeight="1" x14ac:dyDescent="0.15">
      <c r="B46" s="137" t="str">
        <f>+B2</f>
        <v>第１２回J:COM茨城カップサッカー大会（少年の部）１日目リーグ</v>
      </c>
      <c r="C46" s="30"/>
      <c r="D46" s="30"/>
      <c r="E46" s="30"/>
      <c r="F46" s="30"/>
      <c r="G46" s="30"/>
      <c r="H46" s="30"/>
      <c r="I46" s="30"/>
      <c r="J46" s="30"/>
      <c r="K46" s="30"/>
      <c r="R46" s="179" t="s">
        <v>112</v>
      </c>
      <c r="S46" s="180"/>
    </row>
    <row r="47" spans="2:19" x14ac:dyDescent="0.15">
      <c r="B47" s="31"/>
      <c r="C47" s="30"/>
      <c r="D47" s="30"/>
      <c r="E47" s="30"/>
      <c r="F47" s="30"/>
      <c r="G47" s="30"/>
      <c r="H47" s="30"/>
      <c r="I47" s="30"/>
      <c r="J47" s="30"/>
      <c r="K47" s="30"/>
    </row>
    <row r="48" spans="2:19" x14ac:dyDescent="0.15">
      <c r="B48" s="31" t="str">
        <f>+ブロック表!B13</f>
        <v>Ｋブロック</v>
      </c>
      <c r="C48" s="30"/>
      <c r="D48" s="30"/>
      <c r="E48" s="30"/>
      <c r="F48" s="132" t="s">
        <v>87</v>
      </c>
      <c r="G48" s="132" t="s">
        <v>88</v>
      </c>
      <c r="H48" s="132" t="s">
        <v>89</v>
      </c>
      <c r="I48" s="30"/>
      <c r="J48" s="30"/>
      <c r="K48" s="30"/>
    </row>
    <row r="49" spans="2:19" ht="14.25" x14ac:dyDescent="0.15">
      <c r="B49" s="32" t="str">
        <f>+ブロック表!B15</f>
        <v>ｅブロック</v>
      </c>
      <c r="C49" s="33"/>
      <c r="D49" s="33"/>
      <c r="E49" s="33"/>
      <c r="F49" s="1" t="s">
        <v>90</v>
      </c>
      <c r="G49" s="1" t="s">
        <v>91</v>
      </c>
      <c r="H49" s="1" t="s">
        <v>92</v>
      </c>
      <c r="I49" s="33"/>
      <c r="J49" s="33"/>
      <c r="K49" s="33"/>
      <c r="L49" s="1"/>
      <c r="M49" s="1"/>
      <c r="N49" s="1"/>
      <c r="O49" s="32"/>
      <c r="P49" s="32"/>
      <c r="Q49" s="32"/>
      <c r="R49" s="32"/>
      <c r="S49" s="32"/>
    </row>
    <row r="50" spans="2:19" ht="14.25" x14ac:dyDescent="0.15">
      <c r="B50" s="34"/>
      <c r="C50" s="41" t="str">
        <f>+B51</f>
        <v>板橋FC</v>
      </c>
      <c r="D50" s="42"/>
      <c r="E50" s="43"/>
      <c r="F50" s="41" t="str">
        <f>+B52</f>
        <v>フリーダムSC</v>
      </c>
      <c r="G50" s="42"/>
      <c r="H50" s="43"/>
      <c r="I50" s="41" t="str">
        <f>+B53</f>
        <v>ウインズFC土浦</v>
      </c>
      <c r="J50" s="42"/>
      <c r="K50" s="43"/>
      <c r="L50" s="35" t="s">
        <v>93</v>
      </c>
      <c r="M50" s="35" t="s">
        <v>91</v>
      </c>
      <c r="N50" s="35" t="s">
        <v>92</v>
      </c>
      <c r="O50" s="35" t="s">
        <v>94</v>
      </c>
      <c r="P50" s="35" t="s">
        <v>95</v>
      </c>
      <c r="Q50" s="35" t="s">
        <v>96</v>
      </c>
      <c r="R50" s="35" t="s">
        <v>97</v>
      </c>
      <c r="S50" s="35" t="s">
        <v>98</v>
      </c>
    </row>
    <row r="51" spans="2:19" ht="14.25" x14ac:dyDescent="0.15">
      <c r="B51" s="40" t="str">
        <f>+ブロック表!C16</f>
        <v>板橋FC</v>
      </c>
      <c r="C51" s="62" t="s">
        <v>99</v>
      </c>
      <c r="D51" s="63" t="s">
        <v>99</v>
      </c>
      <c r="E51" s="64" t="s">
        <v>99</v>
      </c>
      <c r="F51" s="36">
        <v>0</v>
      </c>
      <c r="G51" s="37" t="s">
        <v>244</v>
      </c>
      <c r="H51" s="38">
        <v>2</v>
      </c>
      <c r="I51" s="36">
        <v>0</v>
      </c>
      <c r="J51" s="37" t="s">
        <v>244</v>
      </c>
      <c r="K51" s="38">
        <v>7</v>
      </c>
      <c r="L51" s="39">
        <f>+COUNTIF($C51:$K51,"○")</f>
        <v>0</v>
      </c>
      <c r="M51" s="39">
        <f>+COUNTIF($C51:$K51,"△")</f>
        <v>0</v>
      </c>
      <c r="N51" s="39">
        <f>+COUNTIF($C51:$K51,"●")</f>
        <v>2</v>
      </c>
      <c r="O51" s="39">
        <f>+L51*3+M51*1</f>
        <v>0</v>
      </c>
      <c r="P51" s="39">
        <f>+F51+I51</f>
        <v>0</v>
      </c>
      <c r="Q51" s="39">
        <f>+H51+K51</f>
        <v>9</v>
      </c>
      <c r="R51" s="39">
        <f>+P51-Q51</f>
        <v>-9</v>
      </c>
      <c r="S51" s="39">
        <v>3</v>
      </c>
    </row>
    <row r="52" spans="2:19" ht="14.25" x14ac:dyDescent="0.15">
      <c r="B52" s="40" t="str">
        <f>+ブロック表!C17</f>
        <v>フリーダムSC</v>
      </c>
      <c r="C52" s="36">
        <v>2</v>
      </c>
      <c r="D52" s="37" t="s">
        <v>243</v>
      </c>
      <c r="E52" s="38">
        <v>0</v>
      </c>
      <c r="F52" s="62" t="s">
        <v>99</v>
      </c>
      <c r="G52" s="63" t="s">
        <v>99</v>
      </c>
      <c r="H52" s="64" t="s">
        <v>99</v>
      </c>
      <c r="I52" s="36">
        <v>1</v>
      </c>
      <c r="J52" s="37" t="s">
        <v>244</v>
      </c>
      <c r="K52" s="38">
        <v>2</v>
      </c>
      <c r="L52" s="39">
        <f>+COUNTIF($C52:$K52,"○")</f>
        <v>1</v>
      </c>
      <c r="M52" s="39">
        <f>+COUNTIF($C52:$K52,"△")</f>
        <v>0</v>
      </c>
      <c r="N52" s="39">
        <f>+COUNTIF($C52:$K52,"●")</f>
        <v>1</v>
      </c>
      <c r="O52" s="39">
        <f>+L52*3+M52*1</f>
        <v>3</v>
      </c>
      <c r="P52" s="39">
        <f>+C52+I52</f>
        <v>3</v>
      </c>
      <c r="Q52" s="39">
        <f>+E52+K52</f>
        <v>2</v>
      </c>
      <c r="R52" s="39">
        <f>+P52-Q52</f>
        <v>1</v>
      </c>
      <c r="S52" s="39">
        <v>2</v>
      </c>
    </row>
    <row r="53" spans="2:19" ht="14.25" x14ac:dyDescent="0.15">
      <c r="B53" s="40" t="str">
        <f>+ブロック表!C18</f>
        <v>ウインズFC土浦</v>
      </c>
      <c r="C53" s="36">
        <v>7</v>
      </c>
      <c r="D53" s="37" t="s">
        <v>243</v>
      </c>
      <c r="E53" s="38">
        <v>0</v>
      </c>
      <c r="F53" s="36">
        <v>2</v>
      </c>
      <c r="G53" s="37" t="s">
        <v>243</v>
      </c>
      <c r="H53" s="38">
        <v>1</v>
      </c>
      <c r="I53" s="62" t="s">
        <v>99</v>
      </c>
      <c r="J53" s="63" t="s">
        <v>99</v>
      </c>
      <c r="K53" s="64" t="s">
        <v>99</v>
      </c>
      <c r="L53" s="39">
        <f>+COUNTIF($C53:$K53,"○")</f>
        <v>2</v>
      </c>
      <c r="M53" s="39">
        <f>+COUNTIF($C53:$K53,"△")</f>
        <v>0</v>
      </c>
      <c r="N53" s="39">
        <f>+COUNTIF($C53:$K53,"●")</f>
        <v>0</v>
      </c>
      <c r="O53" s="39">
        <f>+L53*3+M53*1</f>
        <v>6</v>
      </c>
      <c r="P53" s="39">
        <f>+C53+F53</f>
        <v>9</v>
      </c>
      <c r="Q53" s="39">
        <f>+E53+H53</f>
        <v>1</v>
      </c>
      <c r="R53" s="39">
        <f>+P53-Q53</f>
        <v>8</v>
      </c>
      <c r="S53" s="39">
        <v>1</v>
      </c>
    </row>
    <row r="55" spans="2:19" ht="14.25" x14ac:dyDescent="0.15">
      <c r="B55" s="32" t="str">
        <f>+ブロック表!E15</f>
        <v>ｆブロック</v>
      </c>
      <c r="C55" s="33"/>
      <c r="D55" s="33"/>
      <c r="E55" s="33"/>
      <c r="F55" s="33"/>
      <c r="G55" s="33"/>
      <c r="H55" s="33"/>
      <c r="I55" s="33"/>
      <c r="J55" s="33"/>
      <c r="K55" s="33"/>
      <c r="L55" s="32"/>
      <c r="M55" s="32"/>
      <c r="N55" s="32"/>
      <c r="O55" s="32"/>
      <c r="P55" s="32"/>
      <c r="Q55" s="32"/>
      <c r="R55" s="32"/>
      <c r="S55" s="32"/>
    </row>
    <row r="56" spans="2:19" ht="14.25" x14ac:dyDescent="0.15">
      <c r="B56" s="34"/>
      <c r="C56" s="41" t="str">
        <f>+B57</f>
        <v>ＦＣ石岡</v>
      </c>
      <c r="D56" s="42"/>
      <c r="E56" s="43"/>
      <c r="F56" s="41" t="str">
        <f>+B58</f>
        <v>八原SSS</v>
      </c>
      <c r="G56" s="42"/>
      <c r="H56" s="43"/>
      <c r="I56" s="41" t="str">
        <f>+B59</f>
        <v>土浦二小SSS</v>
      </c>
      <c r="J56" s="42"/>
      <c r="K56" s="43"/>
      <c r="L56" s="35" t="s">
        <v>93</v>
      </c>
      <c r="M56" s="35" t="s">
        <v>91</v>
      </c>
      <c r="N56" s="35" t="s">
        <v>92</v>
      </c>
      <c r="O56" s="35" t="s">
        <v>94</v>
      </c>
      <c r="P56" s="35" t="s">
        <v>95</v>
      </c>
      <c r="Q56" s="35" t="s">
        <v>96</v>
      </c>
      <c r="R56" s="35" t="s">
        <v>97</v>
      </c>
      <c r="S56" s="35" t="s">
        <v>98</v>
      </c>
    </row>
    <row r="57" spans="2:19" ht="14.25" x14ac:dyDescent="0.15">
      <c r="B57" s="40" t="str">
        <f>+ブロック表!F16</f>
        <v>ＦＣ石岡</v>
      </c>
      <c r="C57" s="62" t="s">
        <v>99</v>
      </c>
      <c r="D57" s="63" t="s">
        <v>99</v>
      </c>
      <c r="E57" s="64" t="s">
        <v>99</v>
      </c>
      <c r="F57" s="36">
        <v>0</v>
      </c>
      <c r="G57" s="37" t="s">
        <v>244</v>
      </c>
      <c r="H57" s="38">
        <v>3</v>
      </c>
      <c r="I57" s="36">
        <v>1</v>
      </c>
      <c r="J57" s="37" t="s">
        <v>243</v>
      </c>
      <c r="K57" s="38">
        <v>0</v>
      </c>
      <c r="L57" s="39">
        <f>+COUNTIF($C57:$K57,"○")</f>
        <v>1</v>
      </c>
      <c r="M57" s="39">
        <f>+COUNTIF($C57:$K57,"△")</f>
        <v>0</v>
      </c>
      <c r="N57" s="39">
        <f>+COUNTIF($C57:$K57,"●")</f>
        <v>1</v>
      </c>
      <c r="O57" s="39">
        <f>+L57*3+M57*1</f>
        <v>3</v>
      </c>
      <c r="P57" s="39">
        <f>+F57+I57</f>
        <v>1</v>
      </c>
      <c r="Q57" s="39">
        <f>+H57+K57</f>
        <v>3</v>
      </c>
      <c r="R57" s="39">
        <f>+P57-Q57</f>
        <v>-2</v>
      </c>
      <c r="S57" s="39">
        <v>2</v>
      </c>
    </row>
    <row r="58" spans="2:19" ht="14.25" x14ac:dyDescent="0.15">
      <c r="B58" s="40" t="str">
        <f>+ブロック表!F17</f>
        <v>八原SSS</v>
      </c>
      <c r="C58" s="36">
        <v>3</v>
      </c>
      <c r="D58" s="37" t="s">
        <v>243</v>
      </c>
      <c r="E58" s="38">
        <v>0</v>
      </c>
      <c r="F58" s="62" t="s">
        <v>99</v>
      </c>
      <c r="G58" s="63" t="s">
        <v>99</v>
      </c>
      <c r="H58" s="64" t="s">
        <v>99</v>
      </c>
      <c r="I58" s="36">
        <v>10</v>
      </c>
      <c r="J58" s="37" t="s">
        <v>243</v>
      </c>
      <c r="K58" s="38">
        <v>0</v>
      </c>
      <c r="L58" s="39">
        <f>+COUNTIF($C58:$K58,"○")</f>
        <v>2</v>
      </c>
      <c r="M58" s="39">
        <f>+COUNTIF($C58:$K58,"△")</f>
        <v>0</v>
      </c>
      <c r="N58" s="39">
        <f>+COUNTIF($C58:$K58,"●")</f>
        <v>0</v>
      </c>
      <c r="O58" s="39">
        <f>+L58*3+M58*1</f>
        <v>6</v>
      </c>
      <c r="P58" s="39">
        <f>+C58+I58</f>
        <v>13</v>
      </c>
      <c r="Q58" s="39">
        <f>+E58+K58</f>
        <v>0</v>
      </c>
      <c r="R58" s="39">
        <f>+P58-Q58</f>
        <v>13</v>
      </c>
      <c r="S58" s="39">
        <v>1</v>
      </c>
    </row>
    <row r="59" spans="2:19" ht="14.25" x14ac:dyDescent="0.15">
      <c r="B59" s="40" t="str">
        <f>+ブロック表!F18</f>
        <v>土浦二小SSS</v>
      </c>
      <c r="C59" s="36">
        <v>0</v>
      </c>
      <c r="D59" s="37" t="s">
        <v>244</v>
      </c>
      <c r="E59" s="38">
        <v>1</v>
      </c>
      <c r="F59" s="36">
        <v>0</v>
      </c>
      <c r="G59" s="37" t="s">
        <v>244</v>
      </c>
      <c r="H59" s="38">
        <v>10</v>
      </c>
      <c r="I59" s="62" t="s">
        <v>99</v>
      </c>
      <c r="J59" s="63" t="s">
        <v>99</v>
      </c>
      <c r="K59" s="64" t="s">
        <v>99</v>
      </c>
      <c r="L59" s="39">
        <f>+COUNTIF($C59:$K59,"○")</f>
        <v>0</v>
      </c>
      <c r="M59" s="39">
        <f>+COUNTIF($C59:$K59,"△")</f>
        <v>0</v>
      </c>
      <c r="N59" s="39">
        <f>+COUNTIF($C59:$K59,"●")</f>
        <v>2</v>
      </c>
      <c r="O59" s="39">
        <f>+L59*3+M59*1</f>
        <v>0</v>
      </c>
      <c r="P59" s="39">
        <f>+C59+F59</f>
        <v>0</v>
      </c>
      <c r="Q59" s="39">
        <f>+E59+H59</f>
        <v>11</v>
      </c>
      <c r="R59" s="39">
        <f>+P59-Q59</f>
        <v>-11</v>
      </c>
      <c r="S59" s="39">
        <v>3</v>
      </c>
    </row>
    <row r="61" spans="2:19" ht="14.25" customHeight="1" x14ac:dyDescent="0.15">
      <c r="C61" s="176" t="str">
        <f>+ブロック表!C16</f>
        <v>板橋FC</v>
      </c>
      <c r="D61" s="177"/>
      <c r="E61" s="178"/>
      <c r="F61" t="s">
        <v>74</v>
      </c>
      <c r="G61" s="146" t="s">
        <v>247</v>
      </c>
      <c r="H61" t="s">
        <v>75</v>
      </c>
      <c r="I61" s="176" t="str">
        <f>+ブロック表!F18</f>
        <v>土浦二小SSS</v>
      </c>
      <c r="J61" s="177"/>
      <c r="K61" s="178"/>
      <c r="M61" s="1" t="s">
        <v>113</v>
      </c>
      <c r="N61" s="174" t="str">
        <f>I65</f>
        <v>八原SSS</v>
      </c>
      <c r="O61" s="175"/>
      <c r="P61" s="111"/>
      <c r="Q61" s="144" t="s">
        <v>114</v>
      </c>
      <c r="R61" s="174" t="str">
        <f>C63</f>
        <v>フリーダムSC</v>
      </c>
      <c r="S61" s="175"/>
    </row>
    <row r="62" spans="2:19" x14ac:dyDescent="0.15">
      <c r="D62" s="1"/>
      <c r="F62" s="1"/>
      <c r="G62" s="146"/>
      <c r="H62" s="1"/>
      <c r="J62" s="1"/>
      <c r="M62" s="1"/>
      <c r="N62" s="111"/>
      <c r="O62" s="111"/>
      <c r="P62" s="111"/>
      <c r="Q62" s="144"/>
      <c r="R62" s="111"/>
      <c r="S62" s="111"/>
    </row>
    <row r="63" spans="2:19" x14ac:dyDescent="0.15">
      <c r="C63" s="176" t="str">
        <f>+ブロック表!C17</f>
        <v>フリーダムSC</v>
      </c>
      <c r="D63" s="177"/>
      <c r="E63" s="178"/>
      <c r="F63" t="s">
        <v>78</v>
      </c>
      <c r="G63" s="146" t="s">
        <v>256</v>
      </c>
      <c r="H63" t="s">
        <v>79</v>
      </c>
      <c r="I63" s="176" t="str">
        <f>+ブロック表!F16</f>
        <v>ＦＣ石岡</v>
      </c>
      <c r="J63" s="177"/>
      <c r="K63" s="178"/>
      <c r="M63" s="1" t="s">
        <v>115</v>
      </c>
      <c r="N63" s="174" t="str">
        <f>C65</f>
        <v>ウインズFC土浦</v>
      </c>
      <c r="O63" s="175"/>
      <c r="P63" s="111"/>
      <c r="Q63" s="144" t="s">
        <v>116</v>
      </c>
      <c r="R63" s="174" t="str">
        <f>I61</f>
        <v>土浦二小SSS</v>
      </c>
      <c r="S63" s="175"/>
    </row>
    <row r="64" spans="2:19" x14ac:dyDescent="0.15">
      <c r="D64" s="1"/>
      <c r="F64" s="1"/>
      <c r="G64" s="146"/>
      <c r="H64" s="1"/>
      <c r="J64" s="1"/>
      <c r="M64" s="1"/>
      <c r="N64" s="111"/>
      <c r="O64" s="111"/>
      <c r="P64" s="111"/>
      <c r="Q64" s="144"/>
      <c r="R64" s="111"/>
      <c r="S64" s="111"/>
    </row>
    <row r="65" spans="2:19" x14ac:dyDescent="0.15">
      <c r="C65" s="176" t="str">
        <f>+ブロック表!C18</f>
        <v>ウインズFC土浦</v>
      </c>
      <c r="D65" s="177"/>
      <c r="E65" s="178"/>
      <c r="F65" t="s">
        <v>82</v>
      </c>
      <c r="G65" s="146" t="s">
        <v>257</v>
      </c>
      <c r="H65" t="s">
        <v>83</v>
      </c>
      <c r="I65" s="176" t="str">
        <f>+ブロック表!F17</f>
        <v>八原SSS</v>
      </c>
      <c r="J65" s="177"/>
      <c r="K65" s="178"/>
      <c r="M65" s="1" t="s">
        <v>117</v>
      </c>
      <c r="N65" s="174" t="str">
        <f>I63</f>
        <v>ＦＣ石岡</v>
      </c>
      <c r="O65" s="175"/>
      <c r="P65" s="111"/>
      <c r="Q65" s="144" t="s">
        <v>118</v>
      </c>
      <c r="R65" s="174" t="str">
        <f>C61</f>
        <v>板橋FC</v>
      </c>
      <c r="S65" s="175"/>
    </row>
    <row r="66" spans="2:19" x14ac:dyDescent="0.15">
      <c r="D66" s="1"/>
      <c r="F66" s="1"/>
      <c r="G66" s="1"/>
      <c r="H66" s="1"/>
      <c r="J66" s="1"/>
      <c r="Q66" s="1"/>
    </row>
    <row r="68" spans="2:19" x14ac:dyDescent="0.15">
      <c r="B68" s="31" t="str">
        <f>+ブロック表!I13</f>
        <v>Ｌブロック</v>
      </c>
      <c r="C68" s="30"/>
      <c r="D68" s="30"/>
      <c r="E68" s="30"/>
      <c r="F68" s="132" t="s">
        <v>87</v>
      </c>
      <c r="G68" s="132" t="s">
        <v>88</v>
      </c>
      <c r="H68" s="132" t="s">
        <v>89</v>
      </c>
      <c r="I68" s="30"/>
      <c r="J68" s="30"/>
      <c r="K68" s="30"/>
    </row>
    <row r="69" spans="2:19" ht="14.25" x14ac:dyDescent="0.15">
      <c r="B69" s="32" t="str">
        <f>+ブロック表!I15</f>
        <v>ｇブロック</v>
      </c>
      <c r="C69" s="33"/>
      <c r="D69" s="33"/>
      <c r="E69" s="33"/>
      <c r="F69" s="1" t="s">
        <v>90</v>
      </c>
      <c r="G69" s="1" t="s">
        <v>91</v>
      </c>
      <c r="H69" s="1" t="s">
        <v>92</v>
      </c>
      <c r="I69" s="33"/>
      <c r="J69" s="33"/>
      <c r="K69" s="33"/>
      <c r="L69" s="1"/>
      <c r="M69" s="1"/>
      <c r="N69" s="1"/>
      <c r="O69" s="32"/>
      <c r="P69" s="32"/>
      <c r="Q69" s="32"/>
      <c r="R69" s="32"/>
      <c r="S69" s="32"/>
    </row>
    <row r="70" spans="2:19" ht="14.25" x14ac:dyDescent="0.15">
      <c r="B70" s="34"/>
      <c r="C70" s="41" t="str">
        <f>+B71</f>
        <v>岡田FC</v>
      </c>
      <c r="D70" s="42"/>
      <c r="E70" s="43"/>
      <c r="F70" s="41" t="str">
        <f>+B72</f>
        <v>霞ヶ浦SSS</v>
      </c>
      <c r="G70" s="42"/>
      <c r="H70" s="43"/>
      <c r="I70" s="41" t="str">
        <f>+B73</f>
        <v>GBC土浦</v>
      </c>
      <c r="J70" s="42"/>
      <c r="K70" s="43"/>
      <c r="L70" s="35" t="s">
        <v>93</v>
      </c>
      <c r="M70" s="35" t="s">
        <v>91</v>
      </c>
      <c r="N70" s="35" t="s">
        <v>92</v>
      </c>
      <c r="O70" s="35" t="s">
        <v>94</v>
      </c>
      <c r="P70" s="35" t="s">
        <v>95</v>
      </c>
      <c r="Q70" s="35" t="s">
        <v>96</v>
      </c>
      <c r="R70" s="35" t="s">
        <v>97</v>
      </c>
      <c r="S70" s="35" t="s">
        <v>98</v>
      </c>
    </row>
    <row r="71" spans="2:19" ht="14.25" x14ac:dyDescent="0.15">
      <c r="B71" s="40" t="str">
        <f>+ブロック表!J16</f>
        <v>岡田FC</v>
      </c>
      <c r="C71" s="62" t="s">
        <v>99</v>
      </c>
      <c r="D71" s="63" t="s">
        <v>99</v>
      </c>
      <c r="E71" s="64" t="s">
        <v>99</v>
      </c>
      <c r="F71" s="36">
        <v>0</v>
      </c>
      <c r="G71" s="37" t="s">
        <v>243</v>
      </c>
      <c r="H71" s="38">
        <v>5</v>
      </c>
      <c r="I71" s="36">
        <v>2</v>
      </c>
      <c r="J71" s="37" t="s">
        <v>244</v>
      </c>
      <c r="K71" s="38">
        <v>4</v>
      </c>
      <c r="L71" s="39">
        <f>+COUNTIF($C71:$K71,"○")</f>
        <v>1</v>
      </c>
      <c r="M71" s="39">
        <f>+COUNTIF($C71:$K71,"△")</f>
        <v>0</v>
      </c>
      <c r="N71" s="39">
        <f>+COUNTIF($C71:$K71,"●")</f>
        <v>1</v>
      </c>
      <c r="O71" s="39">
        <f>+L71*3+M71*1</f>
        <v>3</v>
      </c>
      <c r="P71" s="39">
        <f>+F71+I71</f>
        <v>2</v>
      </c>
      <c r="Q71" s="39">
        <f>+H71+K71</f>
        <v>9</v>
      </c>
      <c r="R71" s="39">
        <f>+P71-Q71</f>
        <v>-7</v>
      </c>
      <c r="S71" s="39">
        <v>3</v>
      </c>
    </row>
    <row r="72" spans="2:19" ht="14.25" x14ac:dyDescent="0.15">
      <c r="B72" s="40" t="str">
        <f>+ブロック表!J17</f>
        <v>霞ヶ浦SSS</v>
      </c>
      <c r="C72" s="36">
        <v>5</v>
      </c>
      <c r="D72" s="37" t="s">
        <v>243</v>
      </c>
      <c r="E72" s="38">
        <v>0</v>
      </c>
      <c r="F72" s="62" t="s">
        <v>99</v>
      </c>
      <c r="G72" s="63" t="s">
        <v>99</v>
      </c>
      <c r="H72" s="64" t="s">
        <v>99</v>
      </c>
      <c r="I72" s="36">
        <v>2</v>
      </c>
      <c r="J72" s="37" t="s">
        <v>243</v>
      </c>
      <c r="K72" s="38">
        <v>0</v>
      </c>
      <c r="L72" s="39">
        <f>+COUNTIF($C72:$K72,"○")</f>
        <v>2</v>
      </c>
      <c r="M72" s="39">
        <f>+COUNTIF($C72:$K72,"△")</f>
        <v>0</v>
      </c>
      <c r="N72" s="39">
        <f>+COUNTIF($C72:$K72,"●")</f>
        <v>0</v>
      </c>
      <c r="O72" s="39">
        <f>+L72*3+M72*1</f>
        <v>6</v>
      </c>
      <c r="P72" s="39">
        <f>+C72+I72</f>
        <v>7</v>
      </c>
      <c r="Q72" s="39">
        <f>+E72+K72</f>
        <v>0</v>
      </c>
      <c r="R72" s="39">
        <f>+P72-Q72</f>
        <v>7</v>
      </c>
      <c r="S72" s="39">
        <v>1</v>
      </c>
    </row>
    <row r="73" spans="2:19" ht="14.25" x14ac:dyDescent="0.15">
      <c r="B73" s="40" t="str">
        <f>+ブロック表!J18</f>
        <v>GBC土浦</v>
      </c>
      <c r="C73" s="36">
        <v>4</v>
      </c>
      <c r="D73" s="37" t="s">
        <v>243</v>
      </c>
      <c r="E73" s="38">
        <v>2</v>
      </c>
      <c r="F73" s="36">
        <v>0</v>
      </c>
      <c r="G73" s="37" t="s">
        <v>244</v>
      </c>
      <c r="H73" s="38">
        <v>2</v>
      </c>
      <c r="I73" s="62" t="s">
        <v>99</v>
      </c>
      <c r="J73" s="63" t="s">
        <v>99</v>
      </c>
      <c r="K73" s="64" t="s">
        <v>99</v>
      </c>
      <c r="L73" s="39">
        <f>+COUNTIF($C73:$K73,"○")</f>
        <v>1</v>
      </c>
      <c r="M73" s="39">
        <f>+COUNTIF($C73:$K73,"△")</f>
        <v>0</v>
      </c>
      <c r="N73" s="39">
        <f>+COUNTIF($C73:$K73,"●")</f>
        <v>1</v>
      </c>
      <c r="O73" s="39">
        <f>+L73*3+M73*1</f>
        <v>3</v>
      </c>
      <c r="P73" s="39">
        <f>+C73+F73</f>
        <v>4</v>
      </c>
      <c r="Q73" s="39">
        <f>+E73+H73</f>
        <v>4</v>
      </c>
      <c r="R73" s="39">
        <f>+P73-Q73</f>
        <v>0</v>
      </c>
      <c r="S73" s="39">
        <v>2</v>
      </c>
    </row>
    <row r="75" spans="2:19" ht="14.25" x14ac:dyDescent="0.15">
      <c r="B75" s="32" t="str">
        <f>+ブロック表!L15</f>
        <v>ｈブロック</v>
      </c>
      <c r="C75" s="33"/>
      <c r="D75" s="33"/>
      <c r="E75" s="33"/>
      <c r="F75" s="33"/>
      <c r="G75" s="33"/>
      <c r="H75" s="33"/>
      <c r="I75" s="33"/>
      <c r="J75" s="33"/>
      <c r="K75" s="33"/>
      <c r="L75" s="32"/>
      <c r="M75" s="32"/>
      <c r="N75" s="32"/>
      <c r="O75" s="32"/>
      <c r="P75" s="32"/>
      <c r="Q75" s="32"/>
      <c r="R75" s="32"/>
      <c r="S75" s="32"/>
    </row>
    <row r="76" spans="2:19" ht="14.25" x14ac:dyDescent="0.15">
      <c r="B76" s="34"/>
      <c r="C76" s="41" t="str">
        <f>+B77</f>
        <v>宮和田FC</v>
      </c>
      <c r="D76" s="42"/>
      <c r="E76" s="43"/>
      <c r="F76" s="41" t="str">
        <f>+B78</f>
        <v>千代田SS</v>
      </c>
      <c r="G76" s="42"/>
      <c r="H76" s="43"/>
      <c r="I76" s="41" t="str">
        <f>+B79</f>
        <v>乙戸SC</v>
      </c>
      <c r="J76" s="42"/>
      <c r="K76" s="43"/>
      <c r="L76" s="35" t="s">
        <v>93</v>
      </c>
      <c r="M76" s="35" t="s">
        <v>91</v>
      </c>
      <c r="N76" s="35" t="s">
        <v>92</v>
      </c>
      <c r="O76" s="35" t="s">
        <v>94</v>
      </c>
      <c r="P76" s="35" t="s">
        <v>95</v>
      </c>
      <c r="Q76" s="35" t="s">
        <v>96</v>
      </c>
      <c r="R76" s="35" t="s">
        <v>97</v>
      </c>
      <c r="S76" s="35" t="s">
        <v>98</v>
      </c>
    </row>
    <row r="77" spans="2:19" ht="14.25" x14ac:dyDescent="0.15">
      <c r="B77" s="40" t="str">
        <f>+ブロック表!M16</f>
        <v>宮和田FC</v>
      </c>
      <c r="C77" s="62" t="s">
        <v>99</v>
      </c>
      <c r="D77" s="63" t="s">
        <v>99</v>
      </c>
      <c r="E77" s="64" t="s">
        <v>99</v>
      </c>
      <c r="F77" s="36">
        <v>0</v>
      </c>
      <c r="G77" s="37" t="s">
        <v>243</v>
      </c>
      <c r="H77" s="38">
        <v>5</v>
      </c>
      <c r="I77" s="36">
        <v>1</v>
      </c>
      <c r="J77" s="37" t="s">
        <v>245</v>
      </c>
      <c r="K77" s="38">
        <v>1</v>
      </c>
      <c r="L77" s="39">
        <f>+COUNTIF($C77:$K77,"○")</f>
        <v>1</v>
      </c>
      <c r="M77" s="39">
        <f>+COUNTIF($C77:$K77,"△")</f>
        <v>1</v>
      </c>
      <c r="N77" s="39">
        <f>+COUNTIF($C77:$K77,"●")</f>
        <v>0</v>
      </c>
      <c r="O77" s="39">
        <f>+L77*3+M77*1</f>
        <v>4</v>
      </c>
      <c r="P77" s="39">
        <f>+F77+I77</f>
        <v>1</v>
      </c>
      <c r="Q77" s="39">
        <f>+H77+K77</f>
        <v>6</v>
      </c>
      <c r="R77" s="39">
        <f>+P77-Q77</f>
        <v>-5</v>
      </c>
      <c r="S77" s="39">
        <v>3</v>
      </c>
    </row>
    <row r="78" spans="2:19" ht="14.25" x14ac:dyDescent="0.15">
      <c r="B78" s="40" t="str">
        <f>+ブロック表!M17</f>
        <v>千代田SS</v>
      </c>
      <c r="C78" s="36">
        <v>5</v>
      </c>
      <c r="D78" s="37" t="s">
        <v>243</v>
      </c>
      <c r="E78" s="38">
        <v>0</v>
      </c>
      <c r="F78" s="62" t="s">
        <v>99</v>
      </c>
      <c r="G78" s="63" t="s">
        <v>99</v>
      </c>
      <c r="H78" s="64" t="s">
        <v>99</v>
      </c>
      <c r="I78" s="36">
        <v>2</v>
      </c>
      <c r="J78" s="37" t="s">
        <v>243</v>
      </c>
      <c r="K78" s="38">
        <v>0</v>
      </c>
      <c r="L78" s="39">
        <f>+COUNTIF($C78:$K78,"○")</f>
        <v>2</v>
      </c>
      <c r="M78" s="39">
        <f>+COUNTIF($C78:$K78,"△")</f>
        <v>0</v>
      </c>
      <c r="N78" s="39">
        <f>+COUNTIF($C78:$K78,"●")</f>
        <v>0</v>
      </c>
      <c r="O78" s="39">
        <f>+L78*3+M78*1</f>
        <v>6</v>
      </c>
      <c r="P78" s="39">
        <f>+C78+I78</f>
        <v>7</v>
      </c>
      <c r="Q78" s="39">
        <f>+E78+K78</f>
        <v>0</v>
      </c>
      <c r="R78" s="39">
        <f>+P78-Q78</f>
        <v>7</v>
      </c>
      <c r="S78" s="39">
        <v>1</v>
      </c>
    </row>
    <row r="79" spans="2:19" ht="14.25" x14ac:dyDescent="0.15">
      <c r="B79" s="40" t="str">
        <f>+ブロック表!M18</f>
        <v>乙戸SC</v>
      </c>
      <c r="C79" s="36">
        <v>1</v>
      </c>
      <c r="D79" s="37" t="s">
        <v>245</v>
      </c>
      <c r="E79" s="38">
        <v>1</v>
      </c>
      <c r="F79" s="36">
        <v>0</v>
      </c>
      <c r="G79" s="37" t="s">
        <v>244</v>
      </c>
      <c r="H79" s="38">
        <v>2</v>
      </c>
      <c r="I79" s="62" t="s">
        <v>99</v>
      </c>
      <c r="J79" s="63" t="s">
        <v>99</v>
      </c>
      <c r="K79" s="64" t="s">
        <v>99</v>
      </c>
      <c r="L79" s="39">
        <f>+COUNTIF($C79:$K79,"○")</f>
        <v>0</v>
      </c>
      <c r="M79" s="39">
        <f>+COUNTIF($C79:$K79,"△")</f>
        <v>1</v>
      </c>
      <c r="N79" s="39">
        <f>+COUNTIF($C79:$K79,"●")</f>
        <v>1</v>
      </c>
      <c r="O79" s="39">
        <f>+L79*3+M79*1</f>
        <v>1</v>
      </c>
      <c r="P79" s="39">
        <f>+C79+F79</f>
        <v>1</v>
      </c>
      <c r="Q79" s="39">
        <f>+E79+H79</f>
        <v>3</v>
      </c>
      <c r="R79" s="39">
        <f>+P79-Q79</f>
        <v>-2</v>
      </c>
      <c r="S79" s="39">
        <v>2</v>
      </c>
    </row>
    <row r="81" spans="3:19" x14ac:dyDescent="0.15">
      <c r="C81" s="176" t="str">
        <f>+ブロック表!J16</f>
        <v>岡田FC</v>
      </c>
      <c r="D81" s="177"/>
      <c r="E81" s="178"/>
      <c r="F81" t="s">
        <v>76</v>
      </c>
      <c r="G81" s="146" t="s">
        <v>248</v>
      </c>
      <c r="H81" t="s">
        <v>77</v>
      </c>
      <c r="I81" s="176" t="str">
        <f>+ブロック表!M16</f>
        <v>宮和田FC</v>
      </c>
      <c r="J81" s="177"/>
      <c r="K81" s="178"/>
      <c r="M81" s="1" t="s">
        <v>119</v>
      </c>
      <c r="N81" s="174" t="str">
        <f>I85</f>
        <v>千代田SS</v>
      </c>
      <c r="O81" s="175"/>
      <c r="P81" s="111"/>
      <c r="Q81" s="144" t="s">
        <v>120</v>
      </c>
      <c r="R81" s="174" t="str">
        <f>I83</f>
        <v>乙戸SC</v>
      </c>
      <c r="S81" s="175"/>
    </row>
    <row r="82" spans="3:19" x14ac:dyDescent="0.15">
      <c r="D82" s="1"/>
      <c r="F82" s="1"/>
      <c r="G82" s="146"/>
      <c r="H82" s="1"/>
      <c r="J82" s="1"/>
      <c r="M82" s="1"/>
      <c r="N82" s="111"/>
      <c r="O82" s="111"/>
      <c r="P82" s="111"/>
      <c r="Q82" s="144"/>
      <c r="R82" s="111"/>
      <c r="S82" s="111"/>
    </row>
    <row r="83" spans="3:19" x14ac:dyDescent="0.15">
      <c r="C83" s="176" t="str">
        <f>+ブロック表!J18</f>
        <v>GBC土浦</v>
      </c>
      <c r="D83" s="177"/>
      <c r="E83" s="178"/>
      <c r="F83" t="s">
        <v>80</v>
      </c>
      <c r="G83" s="146" t="s">
        <v>258</v>
      </c>
      <c r="H83" t="s">
        <v>81</v>
      </c>
      <c r="I83" s="176" t="str">
        <f>+ブロック表!M18</f>
        <v>乙戸SC</v>
      </c>
      <c r="J83" s="177"/>
      <c r="K83" s="178"/>
      <c r="M83" s="1" t="s">
        <v>121</v>
      </c>
      <c r="N83" s="174" t="str">
        <f>C85</f>
        <v>霞ヶ浦SSS</v>
      </c>
      <c r="O83" s="175"/>
      <c r="P83" s="111"/>
      <c r="Q83" s="144" t="s">
        <v>122</v>
      </c>
      <c r="R83" s="174" t="str">
        <f>C81</f>
        <v>岡田FC</v>
      </c>
      <c r="S83" s="175"/>
    </row>
    <row r="84" spans="3:19" x14ac:dyDescent="0.15">
      <c r="D84" s="1"/>
      <c r="F84" s="148" t="s">
        <v>251</v>
      </c>
      <c r="G84" s="146" t="s">
        <v>259</v>
      </c>
      <c r="H84" s="1"/>
      <c r="J84" s="1"/>
      <c r="M84" s="1"/>
      <c r="N84" s="111"/>
      <c r="O84" s="111"/>
      <c r="P84" s="111"/>
      <c r="Q84" s="144"/>
      <c r="R84" s="111"/>
      <c r="S84" s="111"/>
    </row>
    <row r="85" spans="3:19" x14ac:dyDescent="0.15">
      <c r="C85" s="176" t="str">
        <f>+ブロック表!J17</f>
        <v>霞ヶ浦SSS</v>
      </c>
      <c r="D85" s="177"/>
      <c r="E85" s="178"/>
      <c r="F85" t="s">
        <v>84</v>
      </c>
      <c r="G85" s="146" t="s">
        <v>260</v>
      </c>
      <c r="H85" t="s">
        <v>85</v>
      </c>
      <c r="I85" s="176" t="str">
        <f>+ブロック表!M17</f>
        <v>千代田SS</v>
      </c>
      <c r="J85" s="177"/>
      <c r="K85" s="178"/>
      <c r="M85" s="1" t="s">
        <v>123</v>
      </c>
      <c r="N85" s="174" t="str">
        <f>C83</f>
        <v>GBC土浦</v>
      </c>
      <c r="O85" s="175"/>
      <c r="P85" s="111"/>
      <c r="Q85" s="144" t="s">
        <v>124</v>
      </c>
      <c r="R85" s="174" t="str">
        <f>I81</f>
        <v>宮和田FC</v>
      </c>
      <c r="S85" s="175"/>
    </row>
    <row r="86" spans="3:19" x14ac:dyDescent="0.15">
      <c r="D86" s="1"/>
      <c r="F86" s="148" t="s">
        <v>251</v>
      </c>
      <c r="G86" s="146" t="s">
        <v>261</v>
      </c>
      <c r="H86" s="1"/>
      <c r="J86" s="1"/>
      <c r="M86" s="1"/>
      <c r="Q86" s="1"/>
    </row>
    <row r="88" spans="3:19" ht="18.75" x14ac:dyDescent="0.15">
      <c r="C88" s="88"/>
      <c r="D88" s="30"/>
      <c r="E88" s="30"/>
      <c r="F88" s="30"/>
      <c r="G88" s="30"/>
      <c r="H88" s="30"/>
      <c r="I88" s="30"/>
      <c r="J88" s="30"/>
      <c r="K88" s="30"/>
    </row>
    <row r="89" spans="3:19" x14ac:dyDescent="0.15">
      <c r="C89" s="30"/>
      <c r="D89" s="56"/>
      <c r="E89" s="56"/>
      <c r="F89" s="56"/>
      <c r="G89" s="56"/>
      <c r="H89" s="30"/>
      <c r="I89" s="30"/>
      <c r="J89" s="30"/>
      <c r="K89" s="30"/>
    </row>
    <row r="90" spans="3:19" x14ac:dyDescent="0.15">
      <c r="C90" s="30"/>
      <c r="D90" s="56"/>
      <c r="E90" s="56"/>
      <c r="F90" s="56"/>
      <c r="G90" s="56"/>
      <c r="H90" s="30"/>
      <c r="I90" s="30"/>
      <c r="J90" s="30"/>
      <c r="K90" s="30"/>
    </row>
    <row r="91" spans="3:19" x14ac:dyDescent="0.15">
      <c r="C91" s="56"/>
      <c r="D91" s="30"/>
      <c r="E91" s="30"/>
      <c r="F91" s="30"/>
      <c r="G91" s="30"/>
      <c r="H91" s="30"/>
      <c r="I91" s="30"/>
      <c r="J91" s="30"/>
      <c r="K91" s="30"/>
    </row>
    <row r="92" spans="3:19" x14ac:dyDescent="0.15">
      <c r="C92" s="56"/>
      <c r="D92" s="30"/>
      <c r="E92" s="30"/>
      <c r="F92" s="30"/>
      <c r="G92" s="30"/>
      <c r="H92" s="30"/>
      <c r="I92" s="30"/>
      <c r="J92" s="30"/>
      <c r="K92" s="30"/>
    </row>
    <row r="93" spans="3:19" x14ac:dyDescent="0.15">
      <c r="C93" s="56"/>
      <c r="D93" s="30"/>
      <c r="E93" s="30"/>
      <c r="F93" s="30"/>
      <c r="G93" s="30"/>
      <c r="H93" s="30"/>
      <c r="I93" s="30"/>
      <c r="J93" s="30"/>
      <c r="K93" s="30"/>
    </row>
    <row r="94" spans="3:19" x14ac:dyDescent="0.15">
      <c r="C94" s="56"/>
      <c r="D94" s="30"/>
      <c r="E94" s="30"/>
      <c r="F94" s="30"/>
      <c r="G94" s="30"/>
      <c r="H94" s="30"/>
      <c r="I94" s="30"/>
      <c r="J94" s="30"/>
      <c r="K94" s="30"/>
    </row>
    <row r="95" spans="3:19" x14ac:dyDescent="0.15">
      <c r="C95" s="56"/>
      <c r="D95" s="30"/>
      <c r="E95" s="30"/>
      <c r="F95" s="30"/>
      <c r="G95" s="30"/>
      <c r="H95" s="30"/>
      <c r="I95" s="30"/>
      <c r="J95" s="30"/>
      <c r="K95" s="30"/>
    </row>
    <row r="96" spans="3:19" x14ac:dyDescent="0.15">
      <c r="C96" s="56"/>
      <c r="D96" s="30"/>
      <c r="E96" s="30"/>
      <c r="F96" s="30"/>
      <c r="G96" s="30"/>
      <c r="H96" s="30"/>
      <c r="I96" s="30"/>
      <c r="J96" s="30"/>
      <c r="K96" s="30"/>
    </row>
  </sheetData>
  <mergeCells count="50">
    <mergeCell ref="R46:S46"/>
    <mergeCell ref="R85:S85"/>
    <mergeCell ref="R83:S83"/>
    <mergeCell ref="R81:S81"/>
    <mergeCell ref="R65:S65"/>
    <mergeCell ref="R63:S63"/>
    <mergeCell ref="N81:O81"/>
    <mergeCell ref="N61:O61"/>
    <mergeCell ref="N63:O63"/>
    <mergeCell ref="N65:O65"/>
    <mergeCell ref="C85:E85"/>
    <mergeCell ref="N83:O83"/>
    <mergeCell ref="I83:K83"/>
    <mergeCell ref="C61:E61"/>
    <mergeCell ref="C63:E63"/>
    <mergeCell ref="C65:E65"/>
    <mergeCell ref="I61:K61"/>
    <mergeCell ref="I63:K63"/>
    <mergeCell ref="C83:E83"/>
    <mergeCell ref="N85:O85"/>
    <mergeCell ref="I85:K85"/>
    <mergeCell ref="C17:E17"/>
    <mergeCell ref="C19:E19"/>
    <mergeCell ref="C21:E21"/>
    <mergeCell ref="C81:E81"/>
    <mergeCell ref="I21:K21"/>
    <mergeCell ref="I19:K19"/>
    <mergeCell ref="I17:K17"/>
    <mergeCell ref="I37:K37"/>
    <mergeCell ref="C37:E37"/>
    <mergeCell ref="C41:E41"/>
    <mergeCell ref="C39:E39"/>
    <mergeCell ref="I39:K39"/>
    <mergeCell ref="I41:K41"/>
    <mergeCell ref="R17:S17"/>
    <mergeCell ref="R37:S37"/>
    <mergeCell ref="I65:K65"/>
    <mergeCell ref="I81:K81"/>
    <mergeCell ref="R2:S2"/>
    <mergeCell ref="R21:S21"/>
    <mergeCell ref="R19:S19"/>
    <mergeCell ref="N17:O17"/>
    <mergeCell ref="N19:O19"/>
    <mergeCell ref="N21:O21"/>
    <mergeCell ref="R61:S61"/>
    <mergeCell ref="R39:S39"/>
    <mergeCell ref="R41:S41"/>
    <mergeCell ref="N37:O37"/>
    <mergeCell ref="N39:O39"/>
    <mergeCell ref="N41:O41"/>
  </mergeCells>
  <phoneticPr fontId="2"/>
  <dataValidations disablePrompts="1" count="1">
    <dataValidation type="list" allowBlank="1" showInputMessage="1" showErrorMessage="1" sqref="G7 G9 D8:D9 J7:J8 G13 G15 D14:D15 J13:J14 G27 G29 D28:D29 J27:J28 G33 G35 D34:D35 J33:J34 G51 G53 D52:D53 J51:J52 G57 G59 D58:D59 J57:J58 G71 G73 D72:D73 J71:J72 G77 G79 D78:D79 J77:J78" xr:uid="{00000000-0002-0000-0200-000000000000}">
      <formula1>"○,△,●"</formula1>
    </dataValidation>
  </dataValidations>
  <pageMargins left="0.12" right="0.12" top="0.12" bottom="0.12" header="0.13" footer="0.12"/>
  <pageSetup paperSize="9" fitToHeight="2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I69"/>
  <sheetViews>
    <sheetView showGridLines="0" tabSelected="1" topLeftCell="L37" zoomScaleNormal="100" workbookViewId="0">
      <selection activeCell="BJ65" sqref="BJ65"/>
    </sheetView>
  </sheetViews>
  <sheetFormatPr defaultRowHeight="13.5" x14ac:dyDescent="0.15"/>
  <cols>
    <col min="1" max="42" width="3.5" customWidth="1"/>
    <col min="43" max="48" width="3.375" customWidth="1"/>
    <col min="49" max="49" width="3.5" customWidth="1"/>
    <col min="50" max="50" width="4.375" customWidth="1"/>
    <col min="51" max="54" width="3.375" customWidth="1"/>
    <col min="55" max="56" width="3.625" customWidth="1"/>
    <col min="57" max="64" width="3.375" customWidth="1"/>
  </cols>
  <sheetData>
    <row r="1" spans="2:61" ht="27.75" customHeight="1" x14ac:dyDescent="0.15">
      <c r="B1" s="5" t="s">
        <v>240</v>
      </c>
    </row>
    <row r="2" spans="2:61" ht="18.75" x14ac:dyDescent="0.15">
      <c r="B2" s="5" t="s">
        <v>125</v>
      </c>
    </row>
    <row r="4" spans="2:61" ht="18.75" x14ac:dyDescent="0.15">
      <c r="B4" s="5" t="s">
        <v>228</v>
      </c>
    </row>
    <row r="6" spans="2:61" ht="17.25" x14ac:dyDescent="0.15">
      <c r="B6" s="2" t="s">
        <v>126</v>
      </c>
      <c r="W6" s="2" t="s">
        <v>127</v>
      </c>
      <c r="AR6" s="2" t="s">
        <v>128</v>
      </c>
    </row>
    <row r="8" spans="2:61" ht="21" customHeight="1" x14ac:dyDescent="0.15">
      <c r="C8" s="208" t="s">
        <v>129</v>
      </c>
      <c r="E8" s="191"/>
      <c r="F8" s="192"/>
      <c r="G8" s="192"/>
      <c r="H8" s="192"/>
      <c r="I8" s="193"/>
      <c r="L8" s="210" t="s">
        <v>130</v>
      </c>
      <c r="N8" s="191"/>
      <c r="O8" s="192"/>
      <c r="P8" s="192"/>
      <c r="Q8" s="192"/>
      <c r="R8" s="193"/>
      <c r="X8" s="208" t="s">
        <v>131</v>
      </c>
      <c r="Z8" s="191"/>
      <c r="AA8" s="192"/>
      <c r="AB8" s="192"/>
      <c r="AC8" s="192"/>
      <c r="AD8" s="193"/>
      <c r="AG8" s="210" t="s">
        <v>132</v>
      </c>
      <c r="AI8" s="191"/>
      <c r="AJ8" s="192"/>
      <c r="AK8" s="192"/>
      <c r="AL8" s="192"/>
      <c r="AM8" s="193"/>
      <c r="AS8" s="208" t="s">
        <v>133</v>
      </c>
      <c r="AU8" s="191"/>
      <c r="AV8" s="192"/>
      <c r="AW8" s="192"/>
      <c r="AX8" s="192"/>
      <c r="AY8" s="193"/>
      <c r="BB8" s="57">
        <v>10</v>
      </c>
      <c r="BD8" s="191"/>
      <c r="BE8" s="192"/>
      <c r="BF8" s="192"/>
      <c r="BG8" s="192"/>
      <c r="BH8" s="193"/>
    </row>
    <row r="9" spans="2:61" ht="21" customHeight="1" x14ac:dyDescent="0.15">
      <c r="C9" s="209"/>
      <c r="E9" s="194"/>
      <c r="F9" s="195"/>
      <c r="G9" s="195"/>
      <c r="H9" s="195"/>
      <c r="I9" s="196"/>
      <c r="L9" s="211"/>
      <c r="N9" s="194"/>
      <c r="O9" s="195"/>
      <c r="P9" s="195"/>
      <c r="Q9" s="195"/>
      <c r="R9" s="196"/>
      <c r="X9" s="209"/>
      <c r="Z9" s="194"/>
      <c r="AA9" s="195"/>
      <c r="AB9" s="195"/>
      <c r="AC9" s="195"/>
      <c r="AD9" s="196"/>
      <c r="AG9" s="211"/>
      <c r="AI9" s="194"/>
      <c r="AJ9" s="195"/>
      <c r="AK9" s="195"/>
      <c r="AL9" s="195"/>
      <c r="AM9" s="196"/>
      <c r="AS9" s="209"/>
      <c r="AU9" s="194"/>
      <c r="AV9" s="195"/>
      <c r="AW9" s="195"/>
      <c r="AX9" s="195"/>
      <c r="AY9" s="196"/>
      <c r="BB9" s="60" t="s">
        <v>134</v>
      </c>
      <c r="BD9" s="194"/>
      <c r="BE9" s="195"/>
      <c r="BF9" s="195"/>
      <c r="BG9" s="195"/>
      <c r="BH9" s="196"/>
    </row>
    <row r="10" spans="2:61" ht="21" customHeight="1" x14ac:dyDescent="0.15"/>
    <row r="11" spans="2:61" ht="21" customHeight="1" x14ac:dyDescent="0.15">
      <c r="G11" s="53"/>
      <c r="H11" s="53"/>
      <c r="I11" s="53"/>
      <c r="J11" s="54"/>
      <c r="K11" s="55"/>
      <c r="L11" s="53"/>
      <c r="M11" s="53"/>
      <c r="N11" s="53"/>
      <c r="O11" s="53"/>
      <c r="AB11" s="53"/>
      <c r="AC11" s="53"/>
      <c r="AD11" s="53"/>
      <c r="AE11" s="54"/>
      <c r="AF11" s="55"/>
      <c r="AG11" s="53"/>
      <c r="AH11" s="53"/>
      <c r="AI11" s="53"/>
      <c r="AJ11" s="53"/>
      <c r="AW11" s="53"/>
      <c r="AX11" s="53"/>
      <c r="AY11" s="53"/>
      <c r="AZ11" s="54"/>
      <c r="BA11" s="55"/>
      <c r="BB11" s="53"/>
      <c r="BC11" s="53"/>
      <c r="BD11" s="53"/>
      <c r="BE11" s="53"/>
    </row>
    <row r="12" spans="2:61" ht="21" customHeight="1" x14ac:dyDescent="0.15">
      <c r="D12" s="53"/>
      <c r="E12" s="53"/>
      <c r="F12" s="44"/>
      <c r="G12" s="45"/>
      <c r="H12" s="30"/>
      <c r="I12" s="30"/>
      <c r="J12" t="s">
        <v>135</v>
      </c>
      <c r="K12" s="30"/>
      <c r="L12" s="30"/>
      <c r="N12" s="45"/>
      <c r="O12" s="54"/>
      <c r="P12" s="53"/>
      <c r="Q12" s="53"/>
      <c r="Y12" s="53"/>
      <c r="Z12" s="53"/>
      <c r="AA12" s="44"/>
      <c r="AB12" s="45"/>
      <c r="AC12" s="30"/>
      <c r="AD12" s="30"/>
      <c r="AE12" t="s">
        <v>136</v>
      </c>
      <c r="AF12" s="30"/>
      <c r="AG12" s="30"/>
      <c r="AI12" s="45"/>
      <c r="AJ12" s="54"/>
      <c r="AK12" s="53"/>
      <c r="AL12" s="53"/>
      <c r="AT12" s="53"/>
      <c r="AU12" s="53"/>
      <c r="AV12" s="44"/>
      <c r="AW12" s="45"/>
      <c r="AX12" s="30"/>
      <c r="AY12" s="30"/>
      <c r="AZ12" t="s">
        <v>137</v>
      </c>
      <c r="BA12" s="30"/>
      <c r="BB12" s="30"/>
      <c r="BD12" s="45"/>
      <c r="BE12" s="54"/>
      <c r="BF12" s="53"/>
      <c r="BG12" s="53"/>
    </row>
    <row r="13" spans="2:61" ht="21" customHeight="1" x14ac:dyDescent="0.15">
      <c r="C13" s="51"/>
      <c r="D13" s="30"/>
      <c r="E13" t="s">
        <v>138</v>
      </c>
      <c r="G13" s="30"/>
      <c r="H13" s="52"/>
      <c r="M13" s="51"/>
      <c r="N13" s="30"/>
      <c r="O13" t="s">
        <v>139</v>
      </c>
      <c r="P13" s="30"/>
      <c r="Q13" s="30"/>
      <c r="R13" s="52"/>
      <c r="X13" s="51"/>
      <c r="Y13" s="30"/>
      <c r="Z13" t="s">
        <v>140</v>
      </c>
      <c r="AB13" s="30"/>
      <c r="AC13" s="52"/>
      <c r="AH13" s="51"/>
      <c r="AI13" s="30"/>
      <c r="AJ13" t="s">
        <v>141</v>
      </c>
      <c r="AK13" s="30"/>
      <c r="AL13" s="30"/>
      <c r="AM13" s="52"/>
      <c r="AS13" s="51"/>
      <c r="AT13" s="30"/>
      <c r="AU13" t="s">
        <v>142</v>
      </c>
      <c r="AW13" s="30"/>
      <c r="AX13" s="52"/>
      <c r="BC13" s="51"/>
      <c r="BD13" s="30"/>
      <c r="BE13" t="s">
        <v>143</v>
      </c>
      <c r="BF13" s="30"/>
      <c r="BG13" s="30"/>
      <c r="BH13" s="52"/>
    </row>
    <row r="14" spans="2:61" ht="21" customHeight="1" x14ac:dyDescent="0.15"/>
    <row r="15" spans="2:61" ht="21" customHeight="1" x14ac:dyDescent="0.15">
      <c r="B15" s="176" t="str">
        <f>+'１日目リーグ戦'!M17</f>
        <v>Ｉ-１位</v>
      </c>
      <c r="C15" s="178"/>
      <c r="H15" s="176" t="str">
        <f>+'１日目リーグ戦'!M37</f>
        <v>Ｊ-１位</v>
      </c>
      <c r="I15" s="178"/>
      <c r="L15" s="176" t="str">
        <f>+'１日目リーグ戦'!M61</f>
        <v>Ｋ-１位</v>
      </c>
      <c r="M15" s="178"/>
      <c r="R15" s="176" t="str">
        <f>+'１日目リーグ戦'!M81</f>
        <v>Ｌ-１位</v>
      </c>
      <c r="S15" s="178"/>
      <c r="W15" s="176" t="str">
        <f>+'１日目リーグ戦'!M19</f>
        <v>Ｉ-２位</v>
      </c>
      <c r="X15" s="178"/>
      <c r="AC15" s="176" t="str">
        <f>+'１日目リーグ戦'!M39</f>
        <v>Ｊ-２位</v>
      </c>
      <c r="AD15" s="178"/>
      <c r="AG15" s="176" t="str">
        <f>+'１日目リーグ戦'!M63</f>
        <v>Ｋ-２位</v>
      </c>
      <c r="AH15" s="178"/>
      <c r="AM15" s="176" t="str">
        <f>+'１日目リーグ戦'!M83</f>
        <v>Ｌ-２位</v>
      </c>
      <c r="AN15" s="178"/>
      <c r="AR15" s="176" t="str">
        <f>+'１日目リーグ戦'!M21</f>
        <v>Ｉ-３位</v>
      </c>
      <c r="AS15" s="178"/>
      <c r="AX15" s="176" t="str">
        <f>+'１日目リーグ戦'!M41</f>
        <v>Ｊ-３位</v>
      </c>
      <c r="AY15" s="178"/>
      <c r="BB15" s="47" t="str">
        <f>+'１日目リーグ戦'!M65</f>
        <v>Ｋ-３位</v>
      </c>
      <c r="BC15" s="49"/>
      <c r="BH15" s="176" t="str">
        <f>+'１日目リーグ戦'!M85</f>
        <v>Ｌ-３位</v>
      </c>
      <c r="BI15" s="178"/>
    </row>
    <row r="16" spans="2:61" ht="21" customHeight="1" x14ac:dyDescent="0.15"/>
    <row r="17" spans="2:61" s="103" customFormat="1" ht="66.75" customHeight="1" x14ac:dyDescent="0.15">
      <c r="B17" s="185" t="str">
        <f>'１日目リーグ戦'!N17</f>
        <v>新治SC</v>
      </c>
      <c r="C17" s="186"/>
      <c r="D17" s="145"/>
      <c r="E17" s="111"/>
      <c r="F17" s="111"/>
      <c r="G17" s="111"/>
      <c r="H17" s="187" t="str">
        <f>'１日目リーグ戦'!N37</f>
        <v>真鍋FC</v>
      </c>
      <c r="I17" s="188"/>
      <c r="J17" s="145"/>
      <c r="K17" s="111"/>
      <c r="L17" s="181" t="str">
        <f>'１日目リーグ戦'!$N61</f>
        <v>八原SSS</v>
      </c>
      <c r="M17" s="182"/>
      <c r="N17" s="145"/>
      <c r="O17" s="145"/>
      <c r="P17" s="111"/>
      <c r="Q17" s="111"/>
      <c r="R17" s="181" t="str">
        <f>'１日目リーグ戦'!$N81</f>
        <v>千代田SS</v>
      </c>
      <c r="S17" s="182"/>
      <c r="T17" s="111"/>
      <c r="U17" s="111"/>
      <c r="V17" s="111"/>
      <c r="W17" s="181" t="str">
        <f>'１日目リーグ戦'!N19</f>
        <v>阿見FC</v>
      </c>
      <c r="X17" s="182"/>
      <c r="Y17" s="145"/>
      <c r="Z17" s="111"/>
      <c r="AA17" s="111"/>
      <c r="AB17" s="111"/>
      <c r="AC17" s="181" t="str">
        <f>'１日目リーグ戦'!N39</f>
        <v>サンダーズFC</v>
      </c>
      <c r="AD17" s="182"/>
      <c r="AE17" s="145"/>
      <c r="AF17" s="111"/>
      <c r="AG17" s="181" t="str">
        <f>'１日目リーグ戦'!$N63</f>
        <v>ウインズFC土浦</v>
      </c>
      <c r="AH17" s="182"/>
      <c r="AI17" s="145"/>
      <c r="AJ17" s="145"/>
      <c r="AK17" s="111"/>
      <c r="AL17" s="111"/>
      <c r="AM17" s="181" t="str">
        <f>'１日目リーグ戦'!$N83</f>
        <v>霞ヶ浦SSS</v>
      </c>
      <c r="AN17" s="182"/>
      <c r="AO17" s="111"/>
      <c r="AP17" s="111"/>
      <c r="AQ17" s="111"/>
      <c r="AR17" s="189" t="str">
        <f>'１日目リーグ戦'!N21</f>
        <v>舟島SC</v>
      </c>
      <c r="AS17" s="190"/>
      <c r="AT17" s="145"/>
      <c r="AU17" s="111"/>
      <c r="AV17" s="111"/>
      <c r="AW17" s="111"/>
      <c r="AX17" s="181" t="str">
        <f>'１日目リーグ戦'!N41</f>
        <v>とりで倶楽部</v>
      </c>
      <c r="AY17" s="182"/>
      <c r="AZ17" s="145"/>
      <c r="BA17" s="111"/>
      <c r="BB17" s="181" t="str">
        <f>'１日目リーグ戦'!$N65</f>
        <v>ＦＣ石岡</v>
      </c>
      <c r="BC17" s="182"/>
      <c r="BD17" s="145"/>
      <c r="BE17" s="145"/>
      <c r="BF17" s="111"/>
      <c r="BG17" s="111"/>
      <c r="BH17" s="183" t="str">
        <f>'１日目リーグ戦'!$N85</f>
        <v>GBC土浦</v>
      </c>
      <c r="BI17" s="184"/>
    </row>
    <row r="18" spans="2:61" ht="20.25" customHeight="1" x14ac:dyDescent="0.15"/>
    <row r="19" spans="2:61" ht="20.25" customHeight="1" x14ac:dyDescent="0.15">
      <c r="F19" s="55"/>
      <c r="G19" s="53"/>
      <c r="H19" s="53"/>
      <c r="I19" s="53"/>
      <c r="J19" s="53" t="s">
        <v>144</v>
      </c>
      <c r="K19" s="53"/>
      <c r="L19" s="53"/>
      <c r="M19" s="53"/>
      <c r="N19" s="53"/>
      <c r="O19" s="54"/>
      <c r="P19" s="50"/>
      <c r="AA19" s="55"/>
      <c r="AB19" s="53"/>
      <c r="AC19" s="53"/>
      <c r="AD19" s="53"/>
      <c r="AE19" s="53" t="s">
        <v>145</v>
      </c>
      <c r="AF19" s="53"/>
      <c r="AG19" s="53"/>
      <c r="AH19" s="53"/>
      <c r="AI19" s="53"/>
      <c r="AJ19" s="54"/>
      <c r="AK19" s="50"/>
      <c r="AV19" s="55"/>
      <c r="AW19" s="53"/>
      <c r="AX19" s="53"/>
      <c r="AY19" s="53"/>
      <c r="AZ19" s="53" t="s">
        <v>146</v>
      </c>
      <c r="BA19" s="53"/>
      <c r="BB19" s="53"/>
      <c r="BC19" s="53"/>
      <c r="BD19" s="53"/>
      <c r="BE19" s="54"/>
      <c r="BF19" s="50"/>
    </row>
    <row r="20" spans="2:61" ht="20.25" customHeight="1" x14ac:dyDescent="0.15">
      <c r="K20" s="51"/>
      <c r="AF20" s="51"/>
      <c r="BA20" s="51"/>
    </row>
    <row r="21" spans="2:61" ht="20.25" customHeight="1" x14ac:dyDescent="0.15"/>
    <row r="22" spans="2:61" ht="20.25" customHeight="1" x14ac:dyDescent="0.15">
      <c r="C22" s="208" t="s">
        <v>147</v>
      </c>
      <c r="E22" s="197"/>
      <c r="F22" s="198"/>
      <c r="G22" s="198"/>
      <c r="H22" s="198"/>
      <c r="I22" s="199"/>
      <c r="L22" s="210" t="s">
        <v>148</v>
      </c>
      <c r="N22" s="197"/>
      <c r="O22" s="198"/>
      <c r="P22" s="198"/>
      <c r="Q22" s="198"/>
      <c r="R22" s="199"/>
      <c r="X22" s="208" t="s">
        <v>149</v>
      </c>
      <c r="Z22" s="197"/>
      <c r="AA22" s="198"/>
      <c r="AB22" s="198"/>
      <c r="AC22" s="198"/>
      <c r="AD22" s="199"/>
      <c r="AG22" s="210" t="s">
        <v>150</v>
      </c>
      <c r="AI22" s="191"/>
      <c r="AJ22" s="192"/>
      <c r="AK22" s="192"/>
      <c r="AL22" s="192"/>
      <c r="AM22" s="193"/>
      <c r="AS22" s="57">
        <v>11</v>
      </c>
      <c r="AU22" s="191"/>
      <c r="AV22" s="192"/>
      <c r="AW22" s="192"/>
      <c r="AX22" s="192"/>
      <c r="AY22" s="193"/>
      <c r="BB22" s="57">
        <v>12</v>
      </c>
      <c r="BD22" s="191"/>
      <c r="BE22" s="192"/>
      <c r="BF22" s="192"/>
      <c r="BG22" s="192"/>
      <c r="BH22" s="193"/>
    </row>
    <row r="23" spans="2:61" ht="20.25" customHeight="1" x14ac:dyDescent="0.15">
      <c r="C23" s="209"/>
      <c r="E23" s="200"/>
      <c r="F23" s="201"/>
      <c r="G23" s="201"/>
      <c r="H23" s="201"/>
      <c r="I23" s="202"/>
      <c r="L23" s="211"/>
      <c r="N23" s="200"/>
      <c r="O23" s="201"/>
      <c r="P23" s="201"/>
      <c r="Q23" s="201"/>
      <c r="R23" s="202"/>
      <c r="X23" s="209"/>
      <c r="Z23" s="200"/>
      <c r="AA23" s="201"/>
      <c r="AB23" s="201"/>
      <c r="AC23" s="201"/>
      <c r="AD23" s="202"/>
      <c r="AG23" s="211"/>
      <c r="AI23" s="194"/>
      <c r="AJ23" s="195"/>
      <c r="AK23" s="195"/>
      <c r="AL23" s="195"/>
      <c r="AM23" s="196"/>
      <c r="AS23" s="60" t="s">
        <v>134</v>
      </c>
      <c r="AU23" s="194"/>
      <c r="AV23" s="195"/>
      <c r="AW23" s="195"/>
      <c r="AX23" s="195"/>
      <c r="AY23" s="196"/>
      <c r="BB23" s="60" t="s">
        <v>134</v>
      </c>
      <c r="BD23" s="194"/>
      <c r="BE23" s="195"/>
      <c r="BF23" s="195"/>
      <c r="BG23" s="195"/>
      <c r="BH23" s="196"/>
    </row>
    <row r="24" spans="2:61" ht="20.25" customHeight="1" x14ac:dyDescent="0.15"/>
    <row r="25" spans="2:61" ht="12" customHeight="1" x14ac:dyDescent="0.15"/>
    <row r="26" spans="2:61" ht="34.5" customHeight="1" x14ac:dyDescent="0.15">
      <c r="B26" s="6" t="str">
        <f>+'１日目組合せ'!B3</f>
        <v>新治総合運動公園グランド-１</v>
      </c>
      <c r="AF26" s="6" t="str">
        <f>+'１日目組合せ'!I3</f>
        <v>新治総合運動公園グランド-２</v>
      </c>
    </row>
    <row r="27" spans="2:61" ht="34.5" customHeight="1" x14ac:dyDescent="0.15">
      <c r="B27" s="47" t="s">
        <v>47</v>
      </c>
      <c r="C27" s="48"/>
      <c r="D27" s="48"/>
      <c r="E27" s="49"/>
      <c r="F27" s="47" t="s">
        <v>48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  <c r="S27" s="47" t="s">
        <v>49</v>
      </c>
      <c r="T27" s="48"/>
      <c r="U27" s="48"/>
      <c r="V27" s="48"/>
      <c r="W27" s="48"/>
      <c r="X27" s="49"/>
      <c r="Y27" s="141" t="s">
        <v>231</v>
      </c>
      <c r="Z27" s="48"/>
      <c r="AA27" s="48"/>
      <c r="AB27" s="48"/>
      <c r="AC27" s="48"/>
      <c r="AD27" s="49"/>
      <c r="AF27" s="47" t="s">
        <v>47</v>
      </c>
      <c r="AG27" s="48"/>
      <c r="AH27" s="48"/>
      <c r="AI27" s="49"/>
      <c r="AJ27" s="47" t="s">
        <v>48</v>
      </c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9"/>
      <c r="AW27" s="47" t="s">
        <v>49</v>
      </c>
      <c r="AX27" s="48"/>
      <c r="AY27" s="48"/>
      <c r="AZ27" s="48"/>
      <c r="BA27" s="48"/>
      <c r="BB27" s="49"/>
      <c r="BC27" s="141" t="s">
        <v>231</v>
      </c>
      <c r="BD27" s="48"/>
      <c r="BE27" s="48"/>
      <c r="BF27" s="48"/>
      <c r="BG27" s="48"/>
      <c r="BH27" s="49"/>
    </row>
    <row r="28" spans="2:61" ht="34.5" customHeight="1" x14ac:dyDescent="0.15">
      <c r="B28" s="89" t="s">
        <v>151</v>
      </c>
      <c r="C28" s="45"/>
      <c r="D28" s="45"/>
      <c r="E28" s="46"/>
      <c r="F28" s="47" t="str">
        <f>+AR15</f>
        <v>Ｉ-３位</v>
      </c>
      <c r="G28" s="49"/>
      <c r="H28" s="203" t="str">
        <f>AR17</f>
        <v>舟島SC</v>
      </c>
      <c r="I28" s="204"/>
      <c r="J28" s="204"/>
      <c r="K28" s="205"/>
      <c r="L28" s="61" t="s">
        <v>152</v>
      </c>
      <c r="M28" s="47" t="str">
        <f>+AX15</f>
        <v>Ｊ-３位</v>
      </c>
      <c r="N28" s="49"/>
      <c r="O28" s="203" t="str">
        <f>AX17</f>
        <v>とりで倶楽部</v>
      </c>
      <c r="P28" s="204"/>
      <c r="Q28" s="204"/>
      <c r="R28" s="205"/>
      <c r="S28" s="47" t="str">
        <f>+W15</f>
        <v>Ｉ-２位</v>
      </c>
      <c r="T28" s="49"/>
      <c r="U28" s="203" t="str">
        <f>W17</f>
        <v>阿見FC</v>
      </c>
      <c r="V28" s="204"/>
      <c r="W28" s="204"/>
      <c r="X28" s="205"/>
      <c r="Y28" s="47" t="str">
        <f>+AC15</f>
        <v>Ｊ-２位</v>
      </c>
      <c r="Z28" s="49"/>
      <c r="AA28" s="203" t="str">
        <f>AC17</f>
        <v>サンダーズFC</v>
      </c>
      <c r="AB28" s="204" ph="1"/>
      <c r="AC28" s="204" ph="1"/>
      <c r="AD28" s="205" ph="1"/>
      <c r="AF28" s="89" t="s">
        <v>153</v>
      </c>
      <c r="AG28" s="45"/>
      <c r="AH28" s="45"/>
      <c r="AI28" s="46"/>
      <c r="AJ28" s="47" t="str">
        <f>+BB15</f>
        <v>Ｋ-３位</v>
      </c>
      <c r="AK28" s="49"/>
      <c r="AL28" s="203" t="str">
        <f>BB17</f>
        <v>ＦＣ石岡</v>
      </c>
      <c r="AM28" s="204"/>
      <c r="AN28" s="204"/>
      <c r="AO28" s="205"/>
      <c r="AP28" s="149" t="s">
        <v>152</v>
      </c>
      <c r="AQ28" s="141" t="str">
        <f>+BH15</f>
        <v>Ｌ-３位</v>
      </c>
      <c r="AR28" s="150"/>
      <c r="AS28" s="203" t="str">
        <f>BH17</f>
        <v>GBC土浦</v>
      </c>
      <c r="AT28" s="204"/>
      <c r="AU28" s="204"/>
      <c r="AV28" s="205"/>
      <c r="AW28" s="141" t="str">
        <f>+AG15</f>
        <v>Ｋ-２位</v>
      </c>
      <c r="AX28" s="150"/>
      <c r="AY28" s="203" t="str">
        <f>AG17</f>
        <v>ウインズFC土浦</v>
      </c>
      <c r="AZ28" s="204"/>
      <c r="BA28" s="204"/>
      <c r="BB28" s="205"/>
      <c r="BC28" s="141" t="str">
        <f>+AM15</f>
        <v>Ｌ-２位</v>
      </c>
      <c r="BD28" s="150"/>
      <c r="BE28" s="203" t="str">
        <f>AM17</f>
        <v>霞ヶ浦SSS</v>
      </c>
      <c r="BF28" s="204"/>
      <c r="BG28" s="204"/>
      <c r="BH28" s="205"/>
    </row>
    <row r="29" spans="2:61" ht="34.5" customHeight="1" x14ac:dyDescent="0.15">
      <c r="B29" s="89" t="s">
        <v>154</v>
      </c>
      <c r="C29" s="45"/>
      <c r="D29" s="45"/>
      <c r="E29" s="46"/>
      <c r="F29" s="47" t="str">
        <f>+W15</f>
        <v>Ｉ-２位</v>
      </c>
      <c r="G29" s="49"/>
      <c r="H29" s="203" t="str">
        <f>W17</f>
        <v>阿見FC</v>
      </c>
      <c r="I29" s="204"/>
      <c r="J29" s="204"/>
      <c r="K29" s="205"/>
      <c r="L29" s="61" t="s">
        <v>152</v>
      </c>
      <c r="M29" s="47" t="str">
        <f>+AC15</f>
        <v>Ｊ-２位</v>
      </c>
      <c r="N29" s="49"/>
      <c r="O29" s="203" t="str">
        <f>AC17</f>
        <v>サンダーズFC</v>
      </c>
      <c r="P29" s="204"/>
      <c r="Q29" s="204"/>
      <c r="R29" s="205"/>
      <c r="S29" s="47" t="str">
        <f>+B15</f>
        <v>Ｉ-１位</v>
      </c>
      <c r="T29" s="49"/>
      <c r="U29" s="203" t="str">
        <f>B17</f>
        <v>新治SC</v>
      </c>
      <c r="V29" s="204"/>
      <c r="W29" s="204"/>
      <c r="X29" s="205"/>
      <c r="Y29" s="47" t="str">
        <f>+H15</f>
        <v>Ｊ-１位</v>
      </c>
      <c r="Z29" s="49"/>
      <c r="AA29" s="203" t="str">
        <f>H17</f>
        <v>真鍋FC</v>
      </c>
      <c r="AB29" s="204" ph="1"/>
      <c r="AC29" s="204" ph="1"/>
      <c r="AD29" s="205" ph="1"/>
      <c r="AF29" s="89" t="s">
        <v>155</v>
      </c>
      <c r="AG29" s="45"/>
      <c r="AH29" s="45"/>
      <c r="AI29" s="46"/>
      <c r="AJ29" s="47" t="str">
        <f>+AG15</f>
        <v>Ｋ-２位</v>
      </c>
      <c r="AK29" s="49"/>
      <c r="AL29" s="203" t="str">
        <f>AG17</f>
        <v>ウインズFC土浦</v>
      </c>
      <c r="AM29" s="204"/>
      <c r="AN29" s="204"/>
      <c r="AO29" s="205"/>
      <c r="AP29" s="149" t="s">
        <v>152</v>
      </c>
      <c r="AQ29" s="141" t="str">
        <f>+AM15</f>
        <v>Ｌ-２位</v>
      </c>
      <c r="AR29" s="150"/>
      <c r="AS29" s="203" t="str">
        <f>AM17</f>
        <v>霞ヶ浦SSS</v>
      </c>
      <c r="AT29" s="204"/>
      <c r="AU29" s="204"/>
      <c r="AV29" s="205"/>
      <c r="AW29" s="141" t="str">
        <f>+L15</f>
        <v>Ｋ-１位</v>
      </c>
      <c r="AX29" s="150"/>
      <c r="AY29" s="203" t="str">
        <f>L17</f>
        <v>八原SSS</v>
      </c>
      <c r="AZ29" s="204"/>
      <c r="BA29" s="204"/>
      <c r="BB29" s="205"/>
      <c r="BC29" s="141" t="str">
        <f>+R15</f>
        <v>Ｌ-１位</v>
      </c>
      <c r="BD29" s="150"/>
      <c r="BE29" s="203" t="str">
        <f>R17</f>
        <v>千代田SS</v>
      </c>
      <c r="BF29" s="204"/>
      <c r="BG29" s="204"/>
      <c r="BH29" s="205"/>
    </row>
    <row r="30" spans="2:61" ht="34.5" customHeight="1" x14ac:dyDescent="0.15">
      <c r="B30" s="89" t="s">
        <v>156</v>
      </c>
      <c r="C30" s="45"/>
      <c r="D30" s="45"/>
      <c r="E30" s="46"/>
      <c r="F30" s="47" t="str">
        <f>+B15</f>
        <v>Ｉ-１位</v>
      </c>
      <c r="G30" s="49"/>
      <c r="H30" s="203" t="str">
        <f>B17</f>
        <v>新治SC</v>
      </c>
      <c r="I30" s="204"/>
      <c r="J30" s="204"/>
      <c r="K30" s="205"/>
      <c r="L30" s="61" t="s">
        <v>152</v>
      </c>
      <c r="M30" s="47" t="str">
        <f>+H15</f>
        <v>Ｊ-１位</v>
      </c>
      <c r="N30" s="49"/>
      <c r="O30" s="203" t="str">
        <f>H17</f>
        <v>真鍋FC</v>
      </c>
      <c r="P30" s="204"/>
      <c r="Q30" s="204"/>
      <c r="R30" s="205"/>
      <c r="S30" s="47" t="str">
        <f>+AR15</f>
        <v>Ｉ-３位</v>
      </c>
      <c r="T30" s="49"/>
      <c r="U30" s="203" t="str">
        <f>AR17</f>
        <v>舟島SC</v>
      </c>
      <c r="V30" s="204"/>
      <c r="W30" s="204"/>
      <c r="X30" s="205"/>
      <c r="Y30" s="47" t="str">
        <f>+AX15</f>
        <v>Ｊ-３位</v>
      </c>
      <c r="Z30" s="49"/>
      <c r="AA30" s="203" t="str">
        <f>AX17</f>
        <v>とりで倶楽部</v>
      </c>
      <c r="AB30" s="204" ph="1"/>
      <c r="AC30" s="204" ph="1"/>
      <c r="AD30" s="205" ph="1"/>
      <c r="AF30" s="89" t="s">
        <v>157</v>
      </c>
      <c r="AG30" s="45"/>
      <c r="AH30" s="45"/>
      <c r="AI30" s="46"/>
      <c r="AJ30" s="47" t="str">
        <f>+L15</f>
        <v>Ｋ-１位</v>
      </c>
      <c r="AK30" s="49"/>
      <c r="AL30" s="203" t="str">
        <f>L17</f>
        <v>八原SSS</v>
      </c>
      <c r="AM30" s="204"/>
      <c r="AN30" s="204"/>
      <c r="AO30" s="205"/>
      <c r="AP30" s="149" t="s">
        <v>152</v>
      </c>
      <c r="AQ30" s="141" t="str">
        <f>+R15</f>
        <v>Ｌ-１位</v>
      </c>
      <c r="AR30" s="150"/>
      <c r="AS30" s="203" t="str">
        <f>R17</f>
        <v>千代田SS</v>
      </c>
      <c r="AT30" s="204"/>
      <c r="AU30" s="204"/>
      <c r="AV30" s="205"/>
      <c r="AW30" s="141" t="str">
        <f>+BB15</f>
        <v>Ｋ-３位</v>
      </c>
      <c r="AX30" s="150"/>
      <c r="AY30" s="203" t="str">
        <f>BB17</f>
        <v>ＦＣ石岡</v>
      </c>
      <c r="AZ30" s="204"/>
      <c r="BA30" s="204"/>
      <c r="BB30" s="205"/>
      <c r="BC30" s="141" t="str">
        <f>+BH15</f>
        <v>Ｌ-３位</v>
      </c>
      <c r="BD30" s="150"/>
      <c r="BE30" s="203" t="str">
        <f>BH17</f>
        <v>GBC土浦</v>
      </c>
      <c r="BF30" s="204"/>
      <c r="BG30" s="204"/>
      <c r="BH30" s="205"/>
    </row>
    <row r="31" spans="2:61" ht="34.5" customHeight="1" x14ac:dyDescent="0.15">
      <c r="B31" s="89" t="s">
        <v>158</v>
      </c>
      <c r="C31" s="45"/>
      <c r="D31" s="45"/>
      <c r="E31" s="46"/>
      <c r="F31" s="58" t="s">
        <v>159</v>
      </c>
      <c r="G31" s="59"/>
      <c r="H31" s="203"/>
      <c r="I31" s="204"/>
      <c r="J31" s="204"/>
      <c r="K31" s="205"/>
      <c r="L31" s="61" t="s">
        <v>152</v>
      </c>
      <c r="M31" s="58" t="s">
        <v>160</v>
      </c>
      <c r="N31" s="59"/>
      <c r="O31" s="203"/>
      <c r="P31" s="204"/>
      <c r="Q31" s="204"/>
      <c r="R31" s="205"/>
      <c r="S31" s="58" t="str">
        <f>+F33</f>
        <v>1－③勝</v>
      </c>
      <c r="T31" s="59"/>
      <c r="U31" s="203"/>
      <c r="V31" s="204"/>
      <c r="W31" s="204"/>
      <c r="X31" s="205"/>
      <c r="Y31" s="58" t="str">
        <f>+M33</f>
        <v>２－③勝</v>
      </c>
      <c r="Z31" s="59"/>
      <c r="AA31" s="203"/>
      <c r="AB31" s="204"/>
      <c r="AC31" s="204"/>
      <c r="AD31" s="205"/>
      <c r="AF31" s="89" t="s">
        <v>161</v>
      </c>
      <c r="AG31" s="45"/>
      <c r="AH31" s="45"/>
      <c r="AI31" s="46"/>
      <c r="AJ31" s="58" t="s">
        <v>162</v>
      </c>
      <c r="AK31" s="59"/>
      <c r="AL31" s="203"/>
      <c r="AM31" s="204"/>
      <c r="AN31" s="204"/>
      <c r="AO31" s="205"/>
      <c r="AP31" s="149" t="s">
        <v>152</v>
      </c>
      <c r="AQ31" s="151" t="s">
        <v>163</v>
      </c>
      <c r="AR31" s="152"/>
      <c r="AS31" s="203"/>
      <c r="AT31" s="204"/>
      <c r="AU31" s="204"/>
      <c r="AV31" s="205"/>
      <c r="AW31" s="151" t="str">
        <f>AJ33</f>
        <v>1－③負</v>
      </c>
      <c r="AX31" s="152"/>
      <c r="AY31" s="203"/>
      <c r="AZ31" s="204"/>
      <c r="BA31" s="204"/>
      <c r="BB31" s="205"/>
      <c r="BC31" s="151" t="str">
        <f>+AQ33</f>
        <v>２－③負</v>
      </c>
      <c r="BD31" s="152"/>
      <c r="BE31" s="203"/>
      <c r="BF31" s="204"/>
      <c r="BG31" s="204"/>
      <c r="BH31" s="205"/>
    </row>
    <row r="32" spans="2:61" ht="34.5" customHeight="1" x14ac:dyDescent="0.15">
      <c r="B32" s="89" t="s">
        <v>164</v>
      </c>
      <c r="C32" s="45"/>
      <c r="D32" s="45"/>
      <c r="E32" s="46"/>
      <c r="F32" s="58" t="s">
        <v>165</v>
      </c>
      <c r="G32" s="59"/>
      <c r="H32" s="203"/>
      <c r="I32" s="204"/>
      <c r="J32" s="204"/>
      <c r="K32" s="205"/>
      <c r="L32" s="61" t="s">
        <v>152</v>
      </c>
      <c r="M32" s="58" t="s">
        <v>166</v>
      </c>
      <c r="N32" s="59"/>
      <c r="O32" s="203"/>
      <c r="P32" s="204"/>
      <c r="Q32" s="204"/>
      <c r="R32" s="205"/>
      <c r="S32" s="58" t="str">
        <f>+F31</f>
        <v>1－①勝</v>
      </c>
      <c r="T32" s="59"/>
      <c r="U32" s="203"/>
      <c r="V32" s="204"/>
      <c r="W32" s="204"/>
      <c r="X32" s="205"/>
      <c r="Y32" s="58" t="str">
        <f>+M31</f>
        <v>２－①勝</v>
      </c>
      <c r="Z32" s="59"/>
      <c r="AA32" s="203"/>
      <c r="AB32" s="204"/>
      <c r="AC32" s="204"/>
      <c r="AD32" s="205"/>
      <c r="AF32" s="89" t="s">
        <v>167</v>
      </c>
      <c r="AG32" s="45"/>
      <c r="AH32" s="45"/>
      <c r="AI32" s="46"/>
      <c r="AJ32" s="58" t="s">
        <v>206</v>
      </c>
      <c r="AK32" s="59"/>
      <c r="AL32" s="203"/>
      <c r="AM32" s="204"/>
      <c r="AN32" s="204"/>
      <c r="AO32" s="205"/>
      <c r="AP32" s="149" t="s">
        <v>152</v>
      </c>
      <c r="AQ32" s="151" t="s">
        <v>168</v>
      </c>
      <c r="AR32" s="152"/>
      <c r="AS32" s="203"/>
      <c r="AT32" s="204"/>
      <c r="AU32" s="204"/>
      <c r="AV32" s="205"/>
      <c r="AW32" s="151" t="str">
        <f>+AJ31</f>
        <v>1－①負</v>
      </c>
      <c r="AX32" s="152"/>
      <c r="AY32" s="203"/>
      <c r="AZ32" s="204"/>
      <c r="BA32" s="204"/>
      <c r="BB32" s="205"/>
      <c r="BC32" s="151" t="str">
        <f>+AQ31</f>
        <v>２－①負</v>
      </c>
      <c r="BD32" s="152"/>
      <c r="BE32" s="203"/>
      <c r="BF32" s="204"/>
      <c r="BG32" s="204"/>
      <c r="BH32" s="205"/>
    </row>
    <row r="33" spans="2:60" ht="34.5" customHeight="1" x14ac:dyDescent="0.15">
      <c r="B33" s="89" t="s">
        <v>169</v>
      </c>
      <c r="C33" s="45"/>
      <c r="D33" s="45"/>
      <c r="E33" s="46"/>
      <c r="F33" s="58" t="s">
        <v>170</v>
      </c>
      <c r="G33" s="59"/>
      <c r="H33" s="203"/>
      <c r="I33" s="204"/>
      <c r="J33" s="204"/>
      <c r="K33" s="205"/>
      <c r="L33" s="61" t="s">
        <v>152</v>
      </c>
      <c r="M33" s="58" t="s">
        <v>171</v>
      </c>
      <c r="N33" s="59"/>
      <c r="O33" s="203"/>
      <c r="P33" s="204"/>
      <c r="Q33" s="204"/>
      <c r="R33" s="205"/>
      <c r="S33" s="58" t="s">
        <v>172</v>
      </c>
      <c r="T33" s="59"/>
      <c r="U33" s="98" t="s">
        <v>173</v>
      </c>
      <c r="V33" s="99"/>
      <c r="W33" s="99"/>
      <c r="X33" s="100"/>
      <c r="Y33" s="58" t="s">
        <v>172</v>
      </c>
      <c r="Z33" s="59"/>
      <c r="AA33" s="98" t="s">
        <v>173</v>
      </c>
      <c r="AB33" s="99"/>
      <c r="AC33" s="99"/>
      <c r="AD33" s="100"/>
      <c r="AF33" s="89" t="s">
        <v>174</v>
      </c>
      <c r="AG33" s="45"/>
      <c r="AH33" s="45"/>
      <c r="AI33" s="46"/>
      <c r="AJ33" s="58" t="s">
        <v>175</v>
      </c>
      <c r="AK33" s="59"/>
      <c r="AL33" s="203"/>
      <c r="AM33" s="204"/>
      <c r="AN33" s="204"/>
      <c r="AO33" s="205"/>
      <c r="AP33" s="149" t="s">
        <v>152</v>
      </c>
      <c r="AQ33" s="151" t="s">
        <v>176</v>
      </c>
      <c r="AR33" s="152"/>
      <c r="AS33" s="203"/>
      <c r="AT33" s="204"/>
      <c r="AU33" s="204"/>
      <c r="AV33" s="205"/>
      <c r="AW33" s="135" t="str">
        <f>+AJ32</f>
        <v>1－②負</v>
      </c>
      <c r="AX33" s="136"/>
      <c r="AY33" s="98"/>
      <c r="AZ33" s="99"/>
      <c r="BA33" s="99"/>
      <c r="BB33" s="100"/>
      <c r="BC33" s="135" t="str">
        <f>+AQ32</f>
        <v>２－②負</v>
      </c>
      <c r="BD33" s="143"/>
      <c r="BE33" s="98"/>
      <c r="BF33" s="99"/>
      <c r="BG33" s="99"/>
      <c r="BH33" s="100"/>
    </row>
    <row r="34" spans="2:60" ht="36.75" customHeight="1" x14ac:dyDescent="0.15"/>
    <row r="35" spans="2:60" ht="13.5" customHeight="1" x14ac:dyDescent="0.15"/>
    <row r="36" spans="2:60" ht="21" x14ac:dyDescent="0.15">
      <c r="B36" s="3" t="s">
        <v>125</v>
      </c>
    </row>
    <row r="38" spans="2:60" s="2" customFormat="1" ht="18.75" x14ac:dyDescent="0.15">
      <c r="B38" s="5" t="s">
        <v>229</v>
      </c>
    </row>
    <row r="40" spans="2:60" s="2" customFormat="1" ht="17.25" x14ac:dyDescent="0.15">
      <c r="B40" s="2" t="s">
        <v>177</v>
      </c>
      <c r="W40" s="2" t="s">
        <v>178</v>
      </c>
      <c r="AR40" s="2" t="s">
        <v>179</v>
      </c>
    </row>
    <row r="42" spans="2:60" ht="21" customHeight="1" x14ac:dyDescent="0.15">
      <c r="C42" s="57">
        <v>13</v>
      </c>
      <c r="E42" s="191"/>
      <c r="F42" s="192"/>
      <c r="G42" s="192"/>
      <c r="H42" s="192"/>
      <c r="I42" s="193"/>
      <c r="L42" s="57">
        <v>14</v>
      </c>
      <c r="N42" s="191"/>
      <c r="O42" s="192"/>
      <c r="P42" s="192"/>
      <c r="Q42" s="192"/>
      <c r="R42" s="193"/>
      <c r="X42" s="57">
        <v>17</v>
      </c>
      <c r="Z42" s="191"/>
      <c r="AA42" s="192"/>
      <c r="AB42" s="192"/>
      <c r="AC42" s="192"/>
      <c r="AD42" s="193"/>
      <c r="AG42" s="57">
        <v>18</v>
      </c>
      <c r="AI42" s="191"/>
      <c r="AJ42" s="192"/>
      <c r="AK42" s="192"/>
      <c r="AL42" s="192"/>
      <c r="AM42" s="193"/>
      <c r="AS42" s="57">
        <v>21</v>
      </c>
      <c r="AU42" s="191"/>
      <c r="AV42" s="192"/>
      <c r="AW42" s="192"/>
      <c r="AX42" s="192"/>
      <c r="AY42" s="193"/>
      <c r="BB42" s="57">
        <v>22</v>
      </c>
      <c r="BD42" s="191"/>
      <c r="BE42" s="192"/>
      <c r="BF42" s="192"/>
      <c r="BG42" s="192"/>
      <c r="BH42" s="193"/>
    </row>
    <row r="43" spans="2:60" ht="21" customHeight="1" x14ac:dyDescent="0.15">
      <c r="C43" s="60" t="s">
        <v>134</v>
      </c>
      <c r="E43" s="194"/>
      <c r="F43" s="195"/>
      <c r="G43" s="195"/>
      <c r="H43" s="195"/>
      <c r="I43" s="196"/>
      <c r="L43" s="60" t="s">
        <v>134</v>
      </c>
      <c r="N43" s="194"/>
      <c r="O43" s="195"/>
      <c r="P43" s="195"/>
      <c r="Q43" s="195"/>
      <c r="R43" s="196"/>
      <c r="X43" s="60" t="s">
        <v>134</v>
      </c>
      <c r="Z43" s="194"/>
      <c r="AA43" s="195"/>
      <c r="AB43" s="195"/>
      <c r="AC43" s="195"/>
      <c r="AD43" s="196"/>
      <c r="AG43" s="60" t="s">
        <v>134</v>
      </c>
      <c r="AI43" s="194"/>
      <c r="AJ43" s="195"/>
      <c r="AK43" s="195"/>
      <c r="AL43" s="195"/>
      <c r="AM43" s="196"/>
      <c r="AS43" s="60" t="s">
        <v>134</v>
      </c>
      <c r="AU43" s="194"/>
      <c r="AV43" s="195"/>
      <c r="AW43" s="195"/>
      <c r="AX43" s="195"/>
      <c r="AY43" s="196"/>
      <c r="BB43" s="60" t="s">
        <v>134</v>
      </c>
      <c r="BD43" s="194"/>
      <c r="BE43" s="195"/>
      <c r="BF43" s="195"/>
      <c r="BG43" s="195"/>
      <c r="BH43" s="196"/>
    </row>
    <row r="44" spans="2:60" ht="21" customHeight="1" x14ac:dyDescent="0.15"/>
    <row r="45" spans="2:60" ht="21" customHeight="1" x14ac:dyDescent="0.15">
      <c r="G45" s="53"/>
      <c r="H45" s="53"/>
      <c r="I45" s="53"/>
      <c r="J45" s="54"/>
      <c r="K45" s="55"/>
      <c r="L45" s="53"/>
      <c r="M45" s="53"/>
      <c r="N45" s="53"/>
      <c r="O45" s="53"/>
      <c r="AB45" s="53"/>
      <c r="AC45" s="53"/>
      <c r="AD45" s="53"/>
      <c r="AE45" s="54"/>
      <c r="AF45" s="55"/>
      <c r="AG45" s="53"/>
      <c r="AH45" s="53"/>
      <c r="AI45" s="53"/>
      <c r="AJ45" s="53"/>
      <c r="AW45" s="53"/>
      <c r="AX45" s="53"/>
      <c r="AY45" s="53"/>
      <c r="AZ45" s="54"/>
      <c r="BA45" s="55"/>
      <c r="BB45" s="53"/>
      <c r="BC45" s="53"/>
      <c r="BD45" s="53"/>
      <c r="BE45" s="53"/>
    </row>
    <row r="46" spans="2:60" ht="21" customHeight="1" x14ac:dyDescent="0.15">
      <c r="D46" s="53"/>
      <c r="E46" s="53"/>
      <c r="F46" s="44"/>
      <c r="G46" s="45"/>
      <c r="H46" s="30"/>
      <c r="I46" s="30"/>
      <c r="J46" t="s">
        <v>194</v>
      </c>
      <c r="K46" s="30"/>
      <c r="L46" s="30"/>
      <c r="N46" s="45"/>
      <c r="O46" s="54"/>
      <c r="P46" s="53"/>
      <c r="Q46" s="53"/>
      <c r="Y46" s="53"/>
      <c r="Z46" s="53"/>
      <c r="AA46" s="44"/>
      <c r="AB46" s="45"/>
      <c r="AC46" s="30"/>
      <c r="AD46" s="30"/>
      <c r="AE46" t="s">
        <v>197</v>
      </c>
      <c r="AF46" s="30"/>
      <c r="AG46" s="30"/>
      <c r="AI46" s="45"/>
      <c r="AJ46" s="54"/>
      <c r="AK46" s="53"/>
      <c r="AL46" s="53"/>
      <c r="AT46" s="53"/>
      <c r="AU46" s="53"/>
      <c r="AV46" s="44"/>
      <c r="AW46" s="45"/>
      <c r="AX46" s="30"/>
      <c r="AY46" s="30"/>
      <c r="AZ46" t="s">
        <v>200</v>
      </c>
      <c r="BA46" s="30"/>
      <c r="BB46" s="30"/>
      <c r="BD46" s="45"/>
      <c r="BE46" s="54"/>
      <c r="BF46" s="53"/>
      <c r="BG46" s="53"/>
    </row>
    <row r="47" spans="2:60" ht="21" customHeight="1" x14ac:dyDescent="0.15">
      <c r="C47" s="51"/>
      <c r="D47" s="30"/>
      <c r="E47" t="s">
        <v>195</v>
      </c>
      <c r="G47" s="30"/>
      <c r="H47" s="52"/>
      <c r="M47" s="51"/>
      <c r="N47" s="30"/>
      <c r="O47" t="s">
        <v>196</v>
      </c>
      <c r="P47" s="30"/>
      <c r="Q47" s="30"/>
      <c r="R47" s="52"/>
      <c r="X47" s="51"/>
      <c r="Y47" s="30"/>
      <c r="Z47" t="s">
        <v>198</v>
      </c>
      <c r="AB47" s="30"/>
      <c r="AC47" s="52"/>
      <c r="AH47" s="51"/>
      <c r="AI47" s="30"/>
      <c r="AJ47" t="s">
        <v>199</v>
      </c>
      <c r="AK47" s="30"/>
      <c r="AL47" s="30"/>
      <c r="AM47" s="52"/>
      <c r="AS47" s="51"/>
      <c r="AT47" s="30"/>
      <c r="AU47" t="s">
        <v>201</v>
      </c>
      <c r="AW47" s="30"/>
      <c r="AX47" s="52"/>
      <c r="BC47" s="51"/>
      <c r="BD47" s="30"/>
      <c r="BE47" t="s">
        <v>202</v>
      </c>
      <c r="BF47" s="30"/>
      <c r="BG47" s="30"/>
      <c r="BH47" s="52"/>
    </row>
    <row r="48" spans="2:60" ht="21" customHeight="1" x14ac:dyDescent="0.15"/>
    <row r="49" spans="2:61" ht="21" customHeight="1" x14ac:dyDescent="0.15">
      <c r="B49" s="176" t="str">
        <f>+'１日目リーグ戦'!Q17</f>
        <v>Ｉ-４位</v>
      </c>
      <c r="C49" s="178"/>
      <c r="H49" s="176" t="str">
        <f>+'１日目リーグ戦'!Q37</f>
        <v>Ｊ-４位</v>
      </c>
      <c r="I49" s="178"/>
      <c r="L49" s="176" t="str">
        <f>+'１日目リーグ戦'!Q61</f>
        <v>Ｋ-４位</v>
      </c>
      <c r="M49" s="178"/>
      <c r="R49" s="176" t="str">
        <f>+'１日目リーグ戦'!Q81</f>
        <v>Ｌ-４位</v>
      </c>
      <c r="S49" s="178"/>
      <c r="W49" s="176" t="str">
        <f>+'１日目リーグ戦'!Q19</f>
        <v>Ｉ-５位</v>
      </c>
      <c r="X49" s="178"/>
      <c r="AC49" s="176" t="str">
        <f>+'１日目リーグ戦'!Q39</f>
        <v>Ｊ-５位</v>
      </c>
      <c r="AD49" s="178"/>
      <c r="AG49" s="176" t="str">
        <f>+'１日目リーグ戦'!Q63</f>
        <v>Ｋ-５位</v>
      </c>
      <c r="AH49" s="178"/>
      <c r="AM49" s="176" t="str">
        <f>+'１日目リーグ戦'!Q83</f>
        <v>Ｌ-５位</v>
      </c>
      <c r="AN49" s="178"/>
      <c r="AR49" s="176" t="str">
        <f>+'１日目リーグ戦'!Q21</f>
        <v>Ｉ-６位</v>
      </c>
      <c r="AS49" s="178"/>
      <c r="AX49" s="176" t="str">
        <f>+'１日目リーグ戦'!Q41</f>
        <v>Ｊ-６位</v>
      </c>
      <c r="AY49" s="178"/>
      <c r="BB49" s="47" t="str">
        <f>+'１日目リーグ戦'!Q65</f>
        <v>Ｋ-６位</v>
      </c>
      <c r="BC49" s="49"/>
      <c r="BH49" s="47" t="str">
        <f>+'１日目リーグ戦'!Q85</f>
        <v>Ｌ-６位</v>
      </c>
      <c r="BI49" s="49"/>
    </row>
    <row r="50" spans="2:61" ht="21" customHeight="1" x14ac:dyDescent="0.15"/>
    <row r="51" spans="2:61" s="103" customFormat="1" ht="66.75" customHeight="1" x14ac:dyDescent="0.15">
      <c r="B51" s="181" t="str">
        <f>'１日目リーグ戦'!R17</f>
        <v>神谷SSS</v>
      </c>
      <c r="C51" s="207"/>
      <c r="D51" s="145"/>
      <c r="E51" s="111"/>
      <c r="F51" s="111"/>
      <c r="G51" s="111"/>
      <c r="H51" s="181" t="str">
        <f>'１日目リーグ戦'!R37</f>
        <v>牛久FC</v>
      </c>
      <c r="I51" s="206"/>
      <c r="J51" s="145"/>
      <c r="K51" s="111"/>
      <c r="L51" s="181" t="str">
        <f>'１日目リーグ戦'!$R61</f>
        <v>フリーダムSC</v>
      </c>
      <c r="M51" s="207"/>
      <c r="N51" s="145"/>
      <c r="O51" s="145"/>
      <c r="P51" s="111"/>
      <c r="Q51" s="111"/>
      <c r="R51" s="181" t="str">
        <f>'１日目リーグ戦'!$R81</f>
        <v>乙戸SC</v>
      </c>
      <c r="S51" s="206"/>
      <c r="T51" s="111"/>
      <c r="U51" s="134"/>
      <c r="V51" s="134"/>
      <c r="W51" s="181" t="str">
        <f>'１日目リーグ戦'!R19</f>
        <v>石岡東FC</v>
      </c>
      <c r="X51" s="207"/>
      <c r="Y51" s="145"/>
      <c r="Z51" s="111"/>
      <c r="AA51" s="111"/>
      <c r="AB51" s="111"/>
      <c r="AC51" s="181" t="str">
        <f>'１日目リーグ戦'!R39</f>
        <v>守谷JFC</v>
      </c>
      <c r="AD51" s="207"/>
      <c r="AE51" s="145"/>
      <c r="AF51" s="111"/>
      <c r="AG51" s="181" t="str">
        <f>'１日目リーグ戦'!$R63</f>
        <v>土浦二小SSS</v>
      </c>
      <c r="AH51" s="207"/>
      <c r="AI51" s="145"/>
      <c r="AJ51" s="145"/>
      <c r="AK51" s="111"/>
      <c r="AL51" s="111"/>
      <c r="AM51" s="181" t="str">
        <f>'１日目リーグ戦'!$R83</f>
        <v>岡田FC</v>
      </c>
      <c r="AN51" s="207"/>
      <c r="AO51" s="134"/>
      <c r="AP51" s="134"/>
      <c r="AQ51" s="134"/>
      <c r="AR51" s="181" t="str">
        <f>'１日目リーグ戦'!R21</f>
        <v>土浦小SSS</v>
      </c>
      <c r="AS51" s="207"/>
      <c r="AT51" s="145"/>
      <c r="AU51" s="111"/>
      <c r="AV51" s="111"/>
      <c r="AW51" s="111"/>
      <c r="AX51" s="181" t="str">
        <f>'１日目リーグ戦'!R41</f>
        <v>第3FC</v>
      </c>
      <c r="AY51" s="207"/>
      <c r="AZ51" s="145"/>
      <c r="BA51" s="111"/>
      <c r="BB51" s="181" t="str">
        <f>'１日目リーグ戦'!$R65</f>
        <v>板橋FC</v>
      </c>
      <c r="BC51" s="207"/>
      <c r="BD51" s="145"/>
      <c r="BE51" s="145"/>
      <c r="BF51" s="111"/>
      <c r="BG51" s="111"/>
      <c r="BH51" s="181" t="str">
        <f>'１日目リーグ戦'!$R85</f>
        <v>宮和田FC</v>
      </c>
      <c r="BI51" s="207"/>
    </row>
    <row r="52" spans="2:61" ht="20.25" customHeight="1" x14ac:dyDescent="0.15"/>
    <row r="53" spans="2:61" ht="20.25" customHeight="1" x14ac:dyDescent="0.15">
      <c r="F53" s="55"/>
      <c r="G53" s="53"/>
      <c r="H53" s="53"/>
      <c r="I53" s="53"/>
      <c r="J53" s="53" t="s">
        <v>203</v>
      </c>
      <c r="K53" s="53"/>
      <c r="L53" s="53"/>
      <c r="M53" s="53"/>
      <c r="N53" s="53"/>
      <c r="O53" s="54"/>
      <c r="P53" s="50"/>
      <c r="AA53" s="55"/>
      <c r="AB53" s="53"/>
      <c r="AC53" s="53"/>
      <c r="AD53" s="53"/>
      <c r="AE53" s="53" t="s">
        <v>204</v>
      </c>
      <c r="AF53" s="53"/>
      <c r="AG53" s="53"/>
      <c r="AH53" s="53"/>
      <c r="AI53" s="53"/>
      <c r="AJ53" s="54"/>
      <c r="AK53" s="50"/>
      <c r="AV53" s="55"/>
      <c r="AW53" s="53"/>
      <c r="AX53" s="53"/>
      <c r="AY53" s="53"/>
      <c r="AZ53" s="53" t="s">
        <v>205</v>
      </c>
      <c r="BA53" s="53"/>
      <c r="BB53" s="53"/>
      <c r="BC53" s="53"/>
      <c r="BD53" s="53"/>
      <c r="BE53" s="54"/>
      <c r="BF53" s="50"/>
    </row>
    <row r="54" spans="2:61" ht="20.25" customHeight="1" x14ac:dyDescent="0.15">
      <c r="K54" s="51"/>
      <c r="AF54" s="51"/>
      <c r="BA54" s="51"/>
    </row>
    <row r="55" spans="2:61" ht="20.25" customHeight="1" x14ac:dyDescent="0.15"/>
    <row r="56" spans="2:61" ht="20.25" customHeight="1" x14ac:dyDescent="0.15">
      <c r="C56" s="57">
        <v>15</v>
      </c>
      <c r="E56" s="191"/>
      <c r="F56" s="192"/>
      <c r="G56" s="192"/>
      <c r="H56" s="192"/>
      <c r="I56" s="193"/>
      <c r="L56" s="57">
        <v>16</v>
      </c>
      <c r="N56" s="191"/>
      <c r="O56" s="192"/>
      <c r="P56" s="192"/>
      <c r="Q56" s="192"/>
      <c r="R56" s="193"/>
      <c r="X56" s="57">
        <v>19</v>
      </c>
      <c r="Z56" s="191"/>
      <c r="AA56" s="192"/>
      <c r="AB56" s="192"/>
      <c r="AC56" s="192"/>
      <c r="AD56" s="193"/>
      <c r="AG56" s="57">
        <v>20</v>
      </c>
      <c r="AI56" s="191"/>
      <c r="AJ56" s="192"/>
      <c r="AK56" s="192"/>
      <c r="AL56" s="192"/>
      <c r="AM56" s="193"/>
      <c r="AS56" s="57">
        <v>23</v>
      </c>
      <c r="AU56" s="191"/>
      <c r="AV56" s="192"/>
      <c r="AW56" s="192"/>
      <c r="AX56" s="192"/>
      <c r="AY56" s="193"/>
      <c r="BB56" s="57">
        <v>24</v>
      </c>
      <c r="BD56" s="191"/>
      <c r="BE56" s="192"/>
      <c r="BF56" s="192"/>
      <c r="BG56" s="192"/>
      <c r="BH56" s="193"/>
    </row>
    <row r="57" spans="2:61" ht="20.25" customHeight="1" x14ac:dyDescent="0.15">
      <c r="C57" s="60" t="s">
        <v>134</v>
      </c>
      <c r="E57" s="194"/>
      <c r="F57" s="195"/>
      <c r="G57" s="195"/>
      <c r="H57" s="195"/>
      <c r="I57" s="196"/>
      <c r="L57" s="60" t="s">
        <v>134</v>
      </c>
      <c r="N57" s="194"/>
      <c r="O57" s="195"/>
      <c r="P57" s="195"/>
      <c r="Q57" s="195"/>
      <c r="R57" s="196"/>
      <c r="X57" s="60" t="s">
        <v>134</v>
      </c>
      <c r="Z57" s="194"/>
      <c r="AA57" s="195"/>
      <c r="AB57" s="195"/>
      <c r="AC57" s="195"/>
      <c r="AD57" s="196"/>
      <c r="AG57" s="60" t="s">
        <v>134</v>
      </c>
      <c r="AI57" s="194"/>
      <c r="AJ57" s="195"/>
      <c r="AK57" s="195"/>
      <c r="AL57" s="195"/>
      <c r="AM57" s="196"/>
      <c r="AS57" s="60" t="s">
        <v>134</v>
      </c>
      <c r="AU57" s="194"/>
      <c r="AV57" s="195"/>
      <c r="AW57" s="195"/>
      <c r="AX57" s="195"/>
      <c r="AY57" s="196"/>
      <c r="BB57" s="60" t="s">
        <v>134</v>
      </c>
      <c r="BD57" s="194"/>
      <c r="BE57" s="195"/>
      <c r="BF57" s="195"/>
      <c r="BG57" s="195"/>
      <c r="BH57" s="196"/>
    </row>
    <row r="58" spans="2:61" ht="20.25" customHeight="1" x14ac:dyDescent="0.15"/>
    <row r="59" spans="2:61" ht="12" customHeight="1" x14ac:dyDescent="0.15"/>
    <row r="60" spans="2:61" ht="34.5" customHeight="1" x14ac:dyDescent="0.15">
      <c r="B60" s="6" t="str">
        <f>+'１日目組合せ'!B16</f>
        <v>新治総合運動公園グランド-３</v>
      </c>
      <c r="AF60" s="6" t="str">
        <f>+'１日目組合せ'!I16</f>
        <v>新治総合運動公園グランド-４（芝）</v>
      </c>
    </row>
    <row r="61" spans="2:61" ht="34.5" customHeight="1" x14ac:dyDescent="0.15">
      <c r="B61" s="47" t="s">
        <v>47</v>
      </c>
      <c r="C61" s="48"/>
      <c r="D61" s="48"/>
      <c r="E61" s="49"/>
      <c r="F61" s="47" t="s">
        <v>48</v>
      </c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9"/>
      <c r="S61" s="47" t="s">
        <v>49</v>
      </c>
      <c r="T61" s="48"/>
      <c r="U61" s="48"/>
      <c r="V61" s="48"/>
      <c r="W61" s="48"/>
      <c r="X61" s="49"/>
      <c r="Y61" s="141" t="s">
        <v>231</v>
      </c>
      <c r="Z61" s="48"/>
      <c r="AA61" s="48"/>
      <c r="AB61" s="48"/>
      <c r="AC61" s="48"/>
      <c r="AD61" s="49"/>
      <c r="AF61" s="47" t="s">
        <v>47</v>
      </c>
      <c r="AG61" s="48"/>
      <c r="AH61" s="48"/>
      <c r="AI61" s="49"/>
      <c r="AJ61" s="47" t="s">
        <v>48</v>
      </c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9"/>
      <c r="AW61" s="47" t="s">
        <v>49</v>
      </c>
      <c r="AX61" s="48"/>
      <c r="AY61" s="48"/>
      <c r="AZ61" s="48"/>
      <c r="BA61" s="48"/>
      <c r="BB61" s="49"/>
      <c r="BC61" s="141" t="s">
        <v>231</v>
      </c>
      <c r="BD61" s="48"/>
      <c r="BE61" s="48"/>
      <c r="BF61" s="48"/>
      <c r="BG61" s="48"/>
      <c r="BH61" s="49"/>
    </row>
    <row r="62" spans="2:61" ht="34.5" customHeight="1" x14ac:dyDescent="0.15">
      <c r="B62" s="89" t="s">
        <v>180</v>
      </c>
      <c r="C62" s="45"/>
      <c r="D62" s="45"/>
      <c r="E62" s="46"/>
      <c r="F62" s="47" t="str">
        <f>+AR49</f>
        <v>Ｉ-６位</v>
      </c>
      <c r="G62" s="49"/>
      <c r="H62" s="203" t="str">
        <f>AR51</f>
        <v>土浦小SSS</v>
      </c>
      <c r="I62" s="204"/>
      <c r="J62" s="204"/>
      <c r="K62" s="205"/>
      <c r="L62" s="149" t="s">
        <v>152</v>
      </c>
      <c r="M62" s="141" t="str">
        <f>+AX49</f>
        <v>Ｊ-６位</v>
      </c>
      <c r="N62" s="150"/>
      <c r="O62" s="203" t="str">
        <f>AX51</f>
        <v>第3FC</v>
      </c>
      <c r="P62" s="204"/>
      <c r="Q62" s="204"/>
      <c r="R62" s="205"/>
      <c r="S62" s="141" t="str">
        <f>+W49</f>
        <v>Ｉ-５位</v>
      </c>
      <c r="T62" s="150"/>
      <c r="U62" s="203" t="str">
        <f>W51</f>
        <v>石岡東FC</v>
      </c>
      <c r="V62" s="204"/>
      <c r="W62" s="204"/>
      <c r="X62" s="205"/>
      <c r="Y62" s="141" t="str">
        <f>+AC49</f>
        <v>Ｊ-５位</v>
      </c>
      <c r="Z62" s="150"/>
      <c r="AA62" s="203" t="str">
        <f>AC51</f>
        <v>守谷JFC</v>
      </c>
      <c r="AB62" s="204"/>
      <c r="AC62" s="204"/>
      <c r="AD62" s="205"/>
      <c r="AE62" s="111"/>
      <c r="AF62" s="89" t="s">
        <v>262</v>
      </c>
      <c r="AG62" s="153"/>
      <c r="AH62" s="153"/>
      <c r="AI62" s="154"/>
      <c r="AJ62" s="141" t="str">
        <f>+BB49</f>
        <v>Ｋ-６位</v>
      </c>
      <c r="AK62" s="150"/>
      <c r="AL62" s="203" t="str">
        <f>BB51</f>
        <v>板橋FC</v>
      </c>
      <c r="AM62" s="204"/>
      <c r="AN62" s="204"/>
      <c r="AO62" s="205"/>
      <c r="AP62" s="149" t="s">
        <v>152</v>
      </c>
      <c r="AQ62" s="141" t="str">
        <f>+BH49</f>
        <v>Ｌ-６位</v>
      </c>
      <c r="AR62" s="150"/>
      <c r="AS62" s="203" t="str">
        <f>BH51</f>
        <v>宮和田FC</v>
      </c>
      <c r="AT62" s="204"/>
      <c r="AU62" s="204"/>
      <c r="AV62" s="205"/>
      <c r="AW62" s="141" t="str">
        <f>+AG49</f>
        <v>Ｋ-５位</v>
      </c>
      <c r="AX62" s="150"/>
      <c r="AY62" s="203" t="str">
        <f>AG51</f>
        <v>土浦二小SSS</v>
      </c>
      <c r="AZ62" s="204"/>
      <c r="BA62" s="204"/>
      <c r="BB62" s="205"/>
      <c r="BC62" s="141" t="str">
        <f>+AM49</f>
        <v>Ｌ-５位</v>
      </c>
      <c r="BD62" s="150"/>
      <c r="BE62" s="203" t="str">
        <f>AM51</f>
        <v>岡田FC</v>
      </c>
      <c r="BF62" s="204"/>
      <c r="BG62" s="204"/>
      <c r="BH62" s="205"/>
    </row>
    <row r="63" spans="2:61" ht="34.5" customHeight="1" x14ac:dyDescent="0.15">
      <c r="B63" s="89" t="s">
        <v>181</v>
      </c>
      <c r="C63" s="45"/>
      <c r="D63" s="45"/>
      <c r="E63" s="46"/>
      <c r="F63" s="47" t="str">
        <f>+W49</f>
        <v>Ｉ-５位</v>
      </c>
      <c r="G63" s="49"/>
      <c r="H63" s="203" t="str">
        <f>W51</f>
        <v>石岡東FC</v>
      </c>
      <c r="I63" s="204"/>
      <c r="J63" s="204"/>
      <c r="K63" s="205"/>
      <c r="L63" s="149" t="s">
        <v>152</v>
      </c>
      <c r="M63" s="141" t="str">
        <f>+AC49</f>
        <v>Ｊ-５位</v>
      </c>
      <c r="N63" s="150"/>
      <c r="O63" s="203" t="str">
        <f>AC51</f>
        <v>守谷JFC</v>
      </c>
      <c r="P63" s="204"/>
      <c r="Q63" s="204"/>
      <c r="R63" s="205"/>
      <c r="S63" s="141" t="str">
        <f>+B49</f>
        <v>Ｉ-４位</v>
      </c>
      <c r="T63" s="150"/>
      <c r="U63" s="203" t="str">
        <f>B51</f>
        <v>神谷SSS</v>
      </c>
      <c r="V63" s="204"/>
      <c r="W63" s="204"/>
      <c r="X63" s="205"/>
      <c r="Y63" s="141" t="str">
        <f>+H49</f>
        <v>Ｊ-４位</v>
      </c>
      <c r="Z63" s="150"/>
      <c r="AA63" s="203" t="str">
        <f>H51</f>
        <v>牛久FC</v>
      </c>
      <c r="AB63" s="204"/>
      <c r="AC63" s="204"/>
      <c r="AD63" s="205"/>
      <c r="AE63" s="111"/>
      <c r="AF63" s="89" t="s">
        <v>182</v>
      </c>
      <c r="AG63" s="153"/>
      <c r="AH63" s="153"/>
      <c r="AI63" s="154"/>
      <c r="AJ63" s="141" t="str">
        <f>+AG49</f>
        <v>Ｋ-５位</v>
      </c>
      <c r="AK63" s="150"/>
      <c r="AL63" s="203" t="str">
        <f>AG51</f>
        <v>土浦二小SSS</v>
      </c>
      <c r="AM63" s="204"/>
      <c r="AN63" s="204"/>
      <c r="AO63" s="205"/>
      <c r="AP63" s="149" t="s">
        <v>152</v>
      </c>
      <c r="AQ63" s="141" t="str">
        <f>+AM49</f>
        <v>Ｌ-５位</v>
      </c>
      <c r="AR63" s="150"/>
      <c r="AS63" s="203" t="str">
        <f>AM51</f>
        <v>岡田FC</v>
      </c>
      <c r="AT63" s="204"/>
      <c r="AU63" s="204"/>
      <c r="AV63" s="205"/>
      <c r="AW63" s="141" t="str">
        <f>+L49</f>
        <v>Ｋ-４位</v>
      </c>
      <c r="AX63" s="150"/>
      <c r="AY63" s="203" t="str">
        <f>L51</f>
        <v>フリーダムSC</v>
      </c>
      <c r="AZ63" s="204"/>
      <c r="BA63" s="204"/>
      <c r="BB63" s="205"/>
      <c r="BC63" s="141" t="str">
        <f>+R49</f>
        <v>Ｌ-４位</v>
      </c>
      <c r="BD63" s="150"/>
      <c r="BE63" s="203" t="str">
        <f>R51</f>
        <v>乙戸SC</v>
      </c>
      <c r="BF63" s="204"/>
      <c r="BG63" s="204"/>
      <c r="BH63" s="205"/>
    </row>
    <row r="64" spans="2:61" ht="34.5" customHeight="1" x14ac:dyDescent="0.15">
      <c r="B64" s="89" t="s">
        <v>183</v>
      </c>
      <c r="C64" s="45"/>
      <c r="D64" s="45"/>
      <c r="E64" s="46"/>
      <c r="F64" s="47" t="str">
        <f>+B49</f>
        <v>Ｉ-４位</v>
      </c>
      <c r="G64" s="49"/>
      <c r="H64" s="203" t="str">
        <f>B51</f>
        <v>神谷SSS</v>
      </c>
      <c r="I64" s="204"/>
      <c r="J64" s="204"/>
      <c r="K64" s="205"/>
      <c r="L64" s="149" t="s">
        <v>152</v>
      </c>
      <c r="M64" s="141" t="str">
        <f>+H49</f>
        <v>Ｊ-４位</v>
      </c>
      <c r="N64" s="150"/>
      <c r="O64" s="203" t="str">
        <f>H51</f>
        <v>牛久FC</v>
      </c>
      <c r="P64" s="204"/>
      <c r="Q64" s="204"/>
      <c r="R64" s="205"/>
      <c r="S64" s="141" t="str">
        <f>+AR49</f>
        <v>Ｉ-６位</v>
      </c>
      <c r="T64" s="150"/>
      <c r="U64" s="203" t="str">
        <f>AR51</f>
        <v>土浦小SSS</v>
      </c>
      <c r="V64" s="204"/>
      <c r="W64" s="204"/>
      <c r="X64" s="205"/>
      <c r="Y64" s="141" t="str">
        <f>+AX49</f>
        <v>Ｊ-６位</v>
      </c>
      <c r="Z64" s="150"/>
      <c r="AA64" s="203" t="str">
        <f>AX51</f>
        <v>第3FC</v>
      </c>
      <c r="AB64" s="204"/>
      <c r="AC64" s="204"/>
      <c r="AD64" s="205"/>
      <c r="AE64" s="111"/>
      <c r="AF64" s="89" t="s">
        <v>184</v>
      </c>
      <c r="AG64" s="153"/>
      <c r="AH64" s="153"/>
      <c r="AI64" s="154"/>
      <c r="AJ64" s="141" t="str">
        <f>+L49</f>
        <v>Ｋ-４位</v>
      </c>
      <c r="AK64" s="150"/>
      <c r="AL64" s="203" t="str">
        <f>L51</f>
        <v>フリーダムSC</v>
      </c>
      <c r="AM64" s="204"/>
      <c r="AN64" s="204"/>
      <c r="AO64" s="205"/>
      <c r="AP64" s="149" t="s">
        <v>152</v>
      </c>
      <c r="AQ64" s="141" t="str">
        <f>+R49</f>
        <v>Ｌ-４位</v>
      </c>
      <c r="AR64" s="150"/>
      <c r="AS64" s="203" t="str">
        <f>R51</f>
        <v>乙戸SC</v>
      </c>
      <c r="AT64" s="204"/>
      <c r="AU64" s="204"/>
      <c r="AV64" s="205"/>
      <c r="AW64" s="141" t="str">
        <f>+BB49</f>
        <v>Ｋ-６位</v>
      </c>
      <c r="AX64" s="150"/>
      <c r="AY64" s="203" t="str">
        <f>BB51</f>
        <v>板橋FC</v>
      </c>
      <c r="AZ64" s="204"/>
      <c r="BA64" s="204"/>
      <c r="BB64" s="205"/>
      <c r="BC64" s="141" t="str">
        <f>+BH49</f>
        <v>Ｌ-６位</v>
      </c>
      <c r="BD64" s="150"/>
      <c r="BE64" s="203" t="str">
        <f>BH51</f>
        <v>宮和田FC</v>
      </c>
      <c r="BF64" s="204"/>
      <c r="BG64" s="204"/>
      <c r="BH64" s="205"/>
    </row>
    <row r="65" spans="2:60" ht="34.5" customHeight="1" x14ac:dyDescent="0.15">
      <c r="B65" s="89" t="s">
        <v>185</v>
      </c>
      <c r="C65" s="45"/>
      <c r="D65" s="45"/>
      <c r="E65" s="46"/>
      <c r="F65" s="58" t="s">
        <v>186</v>
      </c>
      <c r="G65" s="59"/>
      <c r="H65" s="203"/>
      <c r="I65" s="204"/>
      <c r="J65" s="204"/>
      <c r="K65" s="205"/>
      <c r="L65" s="149" t="s">
        <v>152</v>
      </c>
      <c r="M65" s="151" t="s">
        <v>187</v>
      </c>
      <c r="N65" s="152"/>
      <c r="O65" s="203"/>
      <c r="P65" s="204"/>
      <c r="Q65" s="204"/>
      <c r="R65" s="205"/>
      <c r="S65" s="151" t="str">
        <f>+F67</f>
        <v>３－③勝</v>
      </c>
      <c r="T65" s="152"/>
      <c r="U65" s="203"/>
      <c r="V65" s="204"/>
      <c r="W65" s="204"/>
      <c r="X65" s="205"/>
      <c r="Y65" s="151" t="str">
        <f>+M67</f>
        <v>４－③勝</v>
      </c>
      <c r="Z65" s="152"/>
      <c r="AA65" s="203"/>
      <c r="AB65" s="204"/>
      <c r="AC65" s="204"/>
      <c r="AD65" s="205"/>
      <c r="AE65" s="111"/>
      <c r="AF65" s="89" t="s">
        <v>263</v>
      </c>
      <c r="AG65" s="153"/>
      <c r="AH65" s="153"/>
      <c r="AI65" s="154"/>
      <c r="AJ65" s="151" t="s">
        <v>264</v>
      </c>
      <c r="AK65" s="152"/>
      <c r="AL65" s="203"/>
      <c r="AM65" s="204"/>
      <c r="AN65" s="204"/>
      <c r="AO65" s="205"/>
      <c r="AP65" s="149" t="s">
        <v>152</v>
      </c>
      <c r="AQ65" s="151" t="s">
        <v>265</v>
      </c>
      <c r="AR65" s="152"/>
      <c r="AS65" s="203"/>
      <c r="AT65" s="204"/>
      <c r="AU65" s="204"/>
      <c r="AV65" s="205"/>
      <c r="AW65" s="151" t="str">
        <f>+AJ67</f>
        <v>３－③負</v>
      </c>
      <c r="AX65" s="152"/>
      <c r="AY65" s="203"/>
      <c r="AZ65" s="204"/>
      <c r="BA65" s="204"/>
      <c r="BB65" s="205"/>
      <c r="BC65" s="151" t="str">
        <f>+AQ67</f>
        <v>４－③負</v>
      </c>
      <c r="BD65" s="152"/>
      <c r="BE65" s="203"/>
      <c r="BF65" s="204"/>
      <c r="BG65" s="204"/>
      <c r="BH65" s="205"/>
    </row>
    <row r="66" spans="2:60" ht="34.5" customHeight="1" x14ac:dyDescent="0.15">
      <c r="B66" s="89" t="s">
        <v>188</v>
      </c>
      <c r="C66" s="45"/>
      <c r="D66" s="45"/>
      <c r="E66" s="46"/>
      <c r="F66" s="58" t="s">
        <v>189</v>
      </c>
      <c r="G66" s="59"/>
      <c r="H66" s="203"/>
      <c r="I66" s="204"/>
      <c r="J66" s="204"/>
      <c r="K66" s="205"/>
      <c r="L66" s="149" t="s">
        <v>152</v>
      </c>
      <c r="M66" s="151" t="s">
        <v>190</v>
      </c>
      <c r="N66" s="152"/>
      <c r="O66" s="203"/>
      <c r="P66" s="204"/>
      <c r="Q66" s="204"/>
      <c r="R66" s="205"/>
      <c r="S66" s="151" t="str">
        <f>+F65</f>
        <v>３－①勝</v>
      </c>
      <c r="T66" s="152"/>
      <c r="U66" s="203"/>
      <c r="V66" s="204"/>
      <c r="W66" s="204"/>
      <c r="X66" s="205"/>
      <c r="Y66" s="151" t="str">
        <f>+M65</f>
        <v>４－①勝</v>
      </c>
      <c r="Z66" s="152"/>
      <c r="AA66" s="203"/>
      <c r="AB66" s="204"/>
      <c r="AC66" s="204"/>
      <c r="AD66" s="205"/>
      <c r="AE66" s="111"/>
      <c r="AF66" s="89" t="s">
        <v>266</v>
      </c>
      <c r="AG66" s="153"/>
      <c r="AH66" s="153"/>
      <c r="AI66" s="154"/>
      <c r="AJ66" s="151" t="s">
        <v>267</v>
      </c>
      <c r="AK66" s="152"/>
      <c r="AL66" s="203"/>
      <c r="AM66" s="204"/>
      <c r="AN66" s="204"/>
      <c r="AO66" s="205"/>
      <c r="AP66" s="149" t="s">
        <v>152</v>
      </c>
      <c r="AQ66" s="151" t="s">
        <v>268</v>
      </c>
      <c r="AR66" s="152"/>
      <c r="AS66" s="203"/>
      <c r="AT66" s="204"/>
      <c r="AU66" s="204"/>
      <c r="AV66" s="205"/>
      <c r="AW66" s="151" t="str">
        <f>+AJ65</f>
        <v>３－①負</v>
      </c>
      <c r="AX66" s="152"/>
      <c r="AY66" s="203"/>
      <c r="AZ66" s="204"/>
      <c r="BA66" s="204"/>
      <c r="BB66" s="205"/>
      <c r="BC66" s="151" t="str">
        <f>+AQ65</f>
        <v>４－①負</v>
      </c>
      <c r="BD66" s="152"/>
      <c r="BE66" s="203"/>
      <c r="BF66" s="204"/>
      <c r="BG66" s="204"/>
      <c r="BH66" s="205"/>
    </row>
    <row r="67" spans="2:60" ht="34.5" customHeight="1" x14ac:dyDescent="0.15">
      <c r="B67" s="89" t="s">
        <v>191</v>
      </c>
      <c r="C67" s="45"/>
      <c r="D67" s="45"/>
      <c r="E67" s="46"/>
      <c r="F67" s="58" t="s">
        <v>192</v>
      </c>
      <c r="G67" s="59"/>
      <c r="H67" s="203"/>
      <c r="I67" s="204"/>
      <c r="J67" s="204"/>
      <c r="K67" s="205"/>
      <c r="L67" s="149" t="s">
        <v>152</v>
      </c>
      <c r="M67" s="151" t="s">
        <v>193</v>
      </c>
      <c r="N67" s="152"/>
      <c r="O67" s="203"/>
      <c r="P67" s="204"/>
      <c r="Q67" s="204"/>
      <c r="R67" s="205"/>
      <c r="S67" s="151" t="str">
        <f>+F66</f>
        <v>３－②勝</v>
      </c>
      <c r="T67" s="152"/>
      <c r="U67" s="203"/>
      <c r="V67" s="204"/>
      <c r="W67" s="204"/>
      <c r="X67" s="205"/>
      <c r="Y67" s="151" t="str">
        <f>+M66</f>
        <v>４－②勝</v>
      </c>
      <c r="Z67" s="152"/>
      <c r="AA67" s="203"/>
      <c r="AB67" s="204"/>
      <c r="AC67" s="204"/>
      <c r="AD67" s="205"/>
      <c r="AE67" s="111"/>
      <c r="AF67" s="89" t="s">
        <v>269</v>
      </c>
      <c r="AG67" s="153"/>
      <c r="AH67" s="153"/>
      <c r="AI67" s="154"/>
      <c r="AJ67" s="151" t="s">
        <v>270</v>
      </c>
      <c r="AK67" s="152"/>
      <c r="AL67" s="203"/>
      <c r="AM67" s="204"/>
      <c r="AN67" s="204"/>
      <c r="AO67" s="205"/>
      <c r="AP67" s="149" t="s">
        <v>152</v>
      </c>
      <c r="AQ67" s="151" t="s">
        <v>271</v>
      </c>
      <c r="AR67" s="152"/>
      <c r="AS67" s="203"/>
      <c r="AT67" s="204"/>
      <c r="AU67" s="204"/>
      <c r="AV67" s="205"/>
      <c r="AW67" s="151" t="str">
        <f>+AJ66</f>
        <v>３－②負</v>
      </c>
      <c r="AX67" s="152"/>
      <c r="AY67" s="203"/>
      <c r="AZ67" s="204"/>
      <c r="BA67" s="204"/>
      <c r="BB67" s="205"/>
      <c r="BC67" s="151" t="str">
        <f>+AQ66</f>
        <v>４－②負</v>
      </c>
      <c r="BD67" s="152"/>
      <c r="BE67" s="203"/>
      <c r="BF67" s="204"/>
      <c r="BG67" s="204"/>
      <c r="BH67" s="205"/>
    </row>
    <row r="68" spans="2:60" ht="34.5" customHeight="1" x14ac:dyDescent="0.15"/>
    <row r="69" spans="2:60" ht="20.25" customHeight="1" x14ac:dyDescent="0.15"/>
  </sheetData>
  <mergeCells count="170">
    <mergeCell ref="BH15:BI15"/>
    <mergeCell ref="B49:C49"/>
    <mergeCell ref="H49:I49"/>
    <mergeCell ref="L49:M49"/>
    <mergeCell ref="R49:S49"/>
    <mergeCell ref="W49:X49"/>
    <mergeCell ref="AC49:AD49"/>
    <mergeCell ref="AG49:AH49"/>
    <mergeCell ref="AM49:AN49"/>
    <mergeCell ref="AR49:AS49"/>
    <mergeCell ref="AX49:AY49"/>
    <mergeCell ref="H15:I15"/>
    <mergeCell ref="L15:M15"/>
    <mergeCell ref="R15:S15"/>
    <mergeCell ref="W15:X15"/>
    <mergeCell ref="AC15:AD15"/>
    <mergeCell ref="AG15:AH15"/>
    <mergeCell ref="AM15:AN15"/>
    <mergeCell ref="AR15:AS15"/>
    <mergeCell ref="AX15:AY15"/>
    <mergeCell ref="B15:C15"/>
    <mergeCell ref="AG22:AG23"/>
    <mergeCell ref="BE28:BH28"/>
    <mergeCell ref="BE29:BH29"/>
    <mergeCell ref="AS8:AS9"/>
    <mergeCell ref="AI8:AM9"/>
    <mergeCell ref="AU8:AY9"/>
    <mergeCell ref="BD8:BH9"/>
    <mergeCell ref="C8:C9"/>
    <mergeCell ref="L8:L9"/>
    <mergeCell ref="X8:X9"/>
    <mergeCell ref="AG8:AG9"/>
    <mergeCell ref="E8:I9"/>
    <mergeCell ref="N8:R9"/>
    <mergeCell ref="Z8:AD9"/>
    <mergeCell ref="N22:R23"/>
    <mergeCell ref="E22:I23"/>
    <mergeCell ref="C22:C23"/>
    <mergeCell ref="L22:L23"/>
    <mergeCell ref="B51:C51"/>
    <mergeCell ref="L51:M51"/>
    <mergeCell ref="W51:X51"/>
    <mergeCell ref="H28:K28"/>
    <mergeCell ref="H29:K29"/>
    <mergeCell ref="H30:K30"/>
    <mergeCell ref="H31:K31"/>
    <mergeCell ref="H32:K32"/>
    <mergeCell ref="H33:K33"/>
    <mergeCell ref="X22:X23"/>
    <mergeCell ref="O29:R29"/>
    <mergeCell ref="O30:R30"/>
    <mergeCell ref="O31:R31"/>
    <mergeCell ref="U31:X31"/>
    <mergeCell ref="H66:K66"/>
    <mergeCell ref="O66:R66"/>
    <mergeCell ref="E56:I57"/>
    <mergeCell ref="N56:R57"/>
    <mergeCell ref="O65:R65"/>
    <mergeCell ref="H65:K65"/>
    <mergeCell ref="O67:R67"/>
    <mergeCell ref="H67:K67"/>
    <mergeCell ref="H62:K62"/>
    <mergeCell ref="O62:R62"/>
    <mergeCell ref="O63:R63"/>
    <mergeCell ref="H63:K63"/>
    <mergeCell ref="H64:K64"/>
    <mergeCell ref="O64:R64"/>
    <mergeCell ref="U67:X67"/>
    <mergeCell ref="AA67:AD67"/>
    <mergeCell ref="AA66:AD66"/>
    <mergeCell ref="AA65:AD65"/>
    <mergeCell ref="AA64:AD64"/>
    <mergeCell ref="U62:X62"/>
    <mergeCell ref="U63:X63"/>
    <mergeCell ref="U64:X64"/>
    <mergeCell ref="U65:X65"/>
    <mergeCell ref="U66:X66"/>
    <mergeCell ref="AS67:AV67"/>
    <mergeCell ref="BH51:BI51"/>
    <mergeCell ref="AA63:AD63"/>
    <mergeCell ref="AA62:AD62"/>
    <mergeCell ref="AL62:AO62"/>
    <mergeCell ref="AL63:AO63"/>
    <mergeCell ref="AL64:AO64"/>
    <mergeCell ref="AL65:AO65"/>
    <mergeCell ref="AL66:AO66"/>
    <mergeCell ref="AL67:AO67"/>
    <mergeCell ref="AY67:BB67"/>
    <mergeCell ref="BE62:BH62"/>
    <mergeCell ref="BE63:BH63"/>
    <mergeCell ref="BE64:BH64"/>
    <mergeCell ref="BE65:BH65"/>
    <mergeCell ref="BE66:BH66"/>
    <mergeCell ref="BE67:BH67"/>
    <mergeCell ref="AY62:BB62"/>
    <mergeCell ref="AY63:BB63"/>
    <mergeCell ref="BB51:BC51"/>
    <mergeCell ref="AM51:AN51"/>
    <mergeCell ref="AR51:AS51"/>
    <mergeCell ref="AX51:AY51"/>
    <mergeCell ref="Z56:AD57"/>
    <mergeCell ref="AI56:AM57"/>
    <mergeCell ref="AU56:AY57"/>
    <mergeCell ref="U28:X28"/>
    <mergeCell ref="U29:X29"/>
    <mergeCell ref="U30:X30"/>
    <mergeCell ref="H51:I51"/>
    <mergeCell ref="R51:S51"/>
    <mergeCell ref="N42:R43"/>
    <mergeCell ref="E42:I43"/>
    <mergeCell ref="O32:R32"/>
    <mergeCell ref="O33:R33"/>
    <mergeCell ref="U32:X32"/>
    <mergeCell ref="AA28:AD28"/>
    <mergeCell ref="AA29:AD29"/>
    <mergeCell ref="AA30:AD30"/>
    <mergeCell ref="AA31:AD31"/>
    <mergeCell ref="AA32:AD32"/>
    <mergeCell ref="AL33:AO33"/>
    <mergeCell ref="AS29:AV29"/>
    <mergeCell ref="AS30:AV30"/>
    <mergeCell ref="AS31:AV31"/>
    <mergeCell ref="AG51:AH51"/>
    <mergeCell ref="AC51:AD51"/>
    <mergeCell ref="O28:R28"/>
    <mergeCell ref="AY64:BB64"/>
    <mergeCell ref="AY65:BB65"/>
    <mergeCell ref="AY66:BB66"/>
    <mergeCell ref="AS62:AV62"/>
    <mergeCell ref="AS63:AV63"/>
    <mergeCell ref="AS64:AV64"/>
    <mergeCell ref="AS65:AV65"/>
    <mergeCell ref="AS66:AV66"/>
    <mergeCell ref="BD56:BH57"/>
    <mergeCell ref="BD22:BH23"/>
    <mergeCell ref="AU22:AY23"/>
    <mergeCell ref="AI22:AM23"/>
    <mergeCell ref="Z22:AD23"/>
    <mergeCell ref="BD42:BH43"/>
    <mergeCell ref="AU42:AY43"/>
    <mergeCell ref="AI42:AM43"/>
    <mergeCell ref="Z42:AD43"/>
    <mergeCell ref="BE30:BH30"/>
    <mergeCell ref="BE31:BH31"/>
    <mergeCell ref="AS33:AV33"/>
    <mergeCell ref="AL28:AO28"/>
    <mergeCell ref="AL29:AO29"/>
    <mergeCell ref="BE32:BH32"/>
    <mergeCell ref="AY28:BB28"/>
    <mergeCell ref="AY29:BB29"/>
    <mergeCell ref="AY30:BB30"/>
    <mergeCell ref="AY31:BB31"/>
    <mergeCell ref="AY32:BB32"/>
    <mergeCell ref="AL30:AO30"/>
    <mergeCell ref="AL31:AO31"/>
    <mergeCell ref="AL32:AO32"/>
    <mergeCell ref="AS28:AV28"/>
    <mergeCell ref="AS32:AV32"/>
    <mergeCell ref="AX17:AY17"/>
    <mergeCell ref="BB17:BC17"/>
    <mergeCell ref="BH17:BI17"/>
    <mergeCell ref="B17:C17"/>
    <mergeCell ref="L17:M17"/>
    <mergeCell ref="H17:I17"/>
    <mergeCell ref="R17:S17"/>
    <mergeCell ref="W17:X17"/>
    <mergeCell ref="AC17:AD17"/>
    <mergeCell ref="AG17:AH17"/>
    <mergeCell ref="AM17:AN17"/>
    <mergeCell ref="AR17:AS17"/>
  </mergeCells>
  <phoneticPr fontId="2"/>
  <pageMargins left="0.11811023622047245" right="0.11811023622047245" top="0.51181102362204722" bottom="0.51181102362204722" header="0.51181102362204722" footer="0.51181102362204722"/>
  <pageSetup paperSize="9" scale="68" fitToHeight="2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41"/>
  <sheetViews>
    <sheetView zoomScaleNormal="100" zoomScaleSheetLayoutView="75" workbookViewId="0">
      <selection activeCell="P37" sqref="P37"/>
    </sheetView>
  </sheetViews>
  <sheetFormatPr defaultColWidth="9" defaultRowHeight="13.5" x14ac:dyDescent="0.15"/>
  <cols>
    <col min="1" max="1" width="2.125" style="74" customWidth="1"/>
    <col min="2" max="11" width="9" style="74"/>
    <col min="12" max="13" width="3" style="74" customWidth="1"/>
    <col min="14" max="16384" width="9" style="74"/>
  </cols>
  <sheetData>
    <row r="1" spans="2:12" ht="18.75" x14ac:dyDescent="0.15">
      <c r="B1" s="73" t="s">
        <v>235</v>
      </c>
    </row>
    <row r="9" spans="2:12" ht="9.75" customHeight="1" x14ac:dyDescent="0.15"/>
    <row r="11" spans="2:12" x14ac:dyDescent="0.15">
      <c r="D11" s="75"/>
      <c r="H11" s="75"/>
      <c r="K11" s="75"/>
      <c r="L11" s="75"/>
    </row>
    <row r="23" spans="3:14" x14ac:dyDescent="0.15">
      <c r="D23" s="82"/>
      <c r="E23" s="76"/>
      <c r="F23" s="83"/>
      <c r="G23" s="83"/>
      <c r="H23" s="83"/>
      <c r="I23" s="83"/>
      <c r="J23" s="77"/>
      <c r="K23" s="82"/>
    </row>
    <row r="24" spans="3:14" x14ac:dyDescent="0.15">
      <c r="D24" s="82"/>
      <c r="E24" s="78"/>
      <c r="F24" s="76"/>
      <c r="G24" s="85"/>
      <c r="H24" s="77"/>
      <c r="I24" s="77"/>
      <c r="J24" s="79"/>
      <c r="K24" s="82"/>
    </row>
    <row r="25" spans="3:14" x14ac:dyDescent="0.15">
      <c r="D25" s="82"/>
      <c r="E25" s="78"/>
      <c r="F25" s="78"/>
      <c r="G25" s="86"/>
      <c r="H25" s="79"/>
      <c r="I25" s="79"/>
      <c r="J25" s="79"/>
      <c r="K25" s="82"/>
    </row>
    <row r="26" spans="3:14" x14ac:dyDescent="0.15">
      <c r="D26" s="82"/>
      <c r="E26" s="78"/>
      <c r="F26" s="78"/>
      <c r="G26" s="86"/>
      <c r="H26" s="79"/>
      <c r="I26" s="79"/>
      <c r="J26" s="79"/>
      <c r="K26" s="82"/>
      <c r="L26" s="76"/>
      <c r="M26" s="83"/>
      <c r="N26" s="77"/>
    </row>
    <row r="27" spans="3:14" x14ac:dyDescent="0.15">
      <c r="D27" s="82"/>
      <c r="E27" s="78"/>
      <c r="F27" s="78"/>
      <c r="G27" s="86"/>
      <c r="H27" s="79"/>
      <c r="I27" s="79"/>
      <c r="J27" s="79"/>
      <c r="K27" s="82"/>
      <c r="L27" s="78"/>
      <c r="M27" s="82"/>
      <c r="N27" s="79"/>
    </row>
    <row r="28" spans="3:14" x14ac:dyDescent="0.15">
      <c r="D28" s="82"/>
      <c r="E28" s="78"/>
      <c r="F28" s="80"/>
      <c r="G28" s="87"/>
      <c r="H28" s="81"/>
      <c r="I28" s="81"/>
      <c r="J28" s="79"/>
      <c r="K28" s="82"/>
      <c r="L28" s="78"/>
      <c r="M28" s="82"/>
      <c r="N28" s="79"/>
    </row>
    <row r="29" spans="3:14" x14ac:dyDescent="0.15">
      <c r="C29" s="82"/>
      <c r="D29" s="82"/>
      <c r="E29" s="80"/>
      <c r="F29" s="84"/>
      <c r="G29" s="84"/>
      <c r="H29" s="84"/>
      <c r="I29" s="84"/>
      <c r="J29" s="81"/>
      <c r="L29" s="78"/>
      <c r="M29" s="82"/>
      <c r="N29" s="79"/>
    </row>
    <row r="30" spans="3:14" x14ac:dyDescent="0.15">
      <c r="L30" s="78"/>
      <c r="M30" s="82"/>
      <c r="N30" s="79"/>
    </row>
    <row r="31" spans="3:14" ht="14.25" thickBot="1" x14ac:dyDescent="0.2">
      <c r="C31" s="76"/>
      <c r="D31" s="83"/>
      <c r="E31" s="83"/>
      <c r="F31" s="83"/>
      <c r="G31" s="83"/>
      <c r="H31" s="83"/>
      <c r="I31" s="83"/>
      <c r="J31" s="77"/>
      <c r="K31" s="82"/>
      <c r="L31" s="78"/>
      <c r="M31" s="82"/>
      <c r="N31" s="79"/>
    </row>
    <row r="32" spans="3:14" x14ac:dyDescent="0.15">
      <c r="C32" s="78"/>
      <c r="D32" s="90"/>
      <c r="E32" s="91"/>
      <c r="F32" s="91"/>
      <c r="G32" s="92"/>
      <c r="H32" s="82"/>
      <c r="I32" s="82"/>
      <c r="J32" s="79"/>
      <c r="K32" s="82"/>
      <c r="L32" s="78"/>
      <c r="M32" s="82"/>
      <c r="N32" s="79"/>
    </row>
    <row r="33" spans="3:14" x14ac:dyDescent="0.15">
      <c r="C33" s="78"/>
      <c r="D33" s="93"/>
      <c r="E33" s="82"/>
      <c r="F33" s="82"/>
      <c r="G33" s="94"/>
      <c r="H33" s="82"/>
      <c r="I33" s="82"/>
      <c r="J33" s="79"/>
      <c r="K33" s="82"/>
      <c r="L33" s="78"/>
      <c r="M33" s="82"/>
      <c r="N33" s="79"/>
    </row>
    <row r="34" spans="3:14" x14ac:dyDescent="0.15">
      <c r="C34" s="78"/>
      <c r="D34" s="93"/>
      <c r="E34" s="82"/>
      <c r="F34" s="82"/>
      <c r="G34" s="94"/>
      <c r="H34" s="82"/>
      <c r="I34" s="82"/>
      <c r="J34" s="79"/>
      <c r="K34" s="82"/>
      <c r="L34" s="78"/>
      <c r="M34" s="82"/>
      <c r="N34" s="79"/>
    </row>
    <row r="35" spans="3:14" x14ac:dyDescent="0.15">
      <c r="C35" s="78"/>
      <c r="D35" s="93"/>
      <c r="E35" s="82"/>
      <c r="F35" s="82"/>
      <c r="G35" s="94"/>
      <c r="H35" s="82"/>
      <c r="I35" s="82"/>
      <c r="J35" s="79"/>
      <c r="K35" s="82"/>
      <c r="L35" s="78"/>
      <c r="M35" s="82"/>
      <c r="N35" s="79"/>
    </row>
    <row r="36" spans="3:14" x14ac:dyDescent="0.15">
      <c r="C36" s="78"/>
      <c r="D36" s="93"/>
      <c r="E36" s="82"/>
      <c r="F36" s="82"/>
      <c r="G36" s="94"/>
      <c r="H36" s="82"/>
      <c r="I36" s="82"/>
      <c r="J36" s="79"/>
      <c r="K36" s="82"/>
      <c r="L36" s="78"/>
      <c r="M36" s="82"/>
      <c r="N36" s="79"/>
    </row>
    <row r="37" spans="3:14" x14ac:dyDescent="0.15">
      <c r="C37" s="78"/>
      <c r="D37" s="93"/>
      <c r="E37" s="82"/>
      <c r="F37" s="82"/>
      <c r="G37" s="94"/>
      <c r="H37" s="82"/>
      <c r="I37" s="82"/>
      <c r="J37" s="79"/>
      <c r="K37" s="82"/>
      <c r="L37" s="78"/>
      <c r="M37" s="82"/>
      <c r="N37" s="79"/>
    </row>
    <row r="38" spans="3:14" x14ac:dyDescent="0.15">
      <c r="C38" s="78"/>
      <c r="D38" s="93"/>
      <c r="E38" s="82"/>
      <c r="F38" s="82"/>
      <c r="G38" s="94"/>
      <c r="H38" s="82"/>
      <c r="I38" s="82"/>
      <c r="J38" s="79"/>
      <c r="K38" s="82"/>
      <c r="L38" s="78"/>
      <c r="M38" s="82"/>
      <c r="N38" s="79"/>
    </row>
    <row r="39" spans="3:14" ht="14.25" thickBot="1" x14ac:dyDescent="0.2">
      <c r="C39" s="78"/>
      <c r="D39" s="95"/>
      <c r="E39" s="96"/>
      <c r="F39" s="96"/>
      <c r="G39" s="97"/>
      <c r="H39" s="82"/>
      <c r="I39" s="82"/>
      <c r="J39" s="79"/>
      <c r="K39" s="82"/>
      <c r="L39" s="78"/>
      <c r="M39" s="82"/>
      <c r="N39" s="79"/>
    </row>
    <row r="40" spans="3:14" x14ac:dyDescent="0.15">
      <c r="C40" s="80"/>
      <c r="D40" s="84"/>
      <c r="E40" s="84"/>
      <c r="F40" s="84"/>
      <c r="G40" s="84"/>
      <c r="H40" s="84"/>
      <c r="I40" s="84"/>
      <c r="J40" s="81"/>
      <c r="K40" s="82"/>
      <c r="L40" s="80"/>
      <c r="M40" s="84"/>
      <c r="N40" s="81"/>
    </row>
    <row r="41" spans="3:14" x14ac:dyDescent="0.15">
      <c r="C41" s="142" t="s">
        <v>232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</sheetData>
  <phoneticPr fontId="2"/>
  <printOptions horizontalCentered="1" verticalCentered="1"/>
  <pageMargins left="0.70866141732283472" right="0.70866141732283472" top="0.6" bottom="0.39370078740157483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ブロック表</vt:lpstr>
      <vt:lpstr>１日目組合せ</vt:lpstr>
      <vt:lpstr>１日目リーグ戦</vt:lpstr>
      <vt:lpstr>２日目トーナメント</vt:lpstr>
      <vt:lpstr>配置</vt:lpstr>
      <vt:lpstr>'１日目リーグ戦'!Print_Area</vt:lpstr>
      <vt:lpstr>'１日目組合せ'!Print_Area</vt:lpstr>
      <vt:lpstr>'２日目トーナメント'!Print_Area</vt:lpstr>
      <vt:lpstr>ブロック表!Print_Area</vt:lpstr>
      <vt:lpstr>配置!Print_Area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S.UEDA</dc:creator>
  <cp:lastModifiedBy>shimi</cp:lastModifiedBy>
  <cp:revision/>
  <cp:lastPrinted>2018-09-08T11:01:34Z</cp:lastPrinted>
  <dcterms:created xsi:type="dcterms:W3CDTF">2006-01-20T16:05:51Z</dcterms:created>
  <dcterms:modified xsi:type="dcterms:W3CDTF">2018-09-08T11:01:55Z</dcterms:modified>
</cp:coreProperties>
</file>